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509D~1\AppData\Local\Temp\Rar$DIa2776.10489\"/>
    </mc:Choice>
  </mc:AlternateContent>
  <bookViews>
    <workbookView xWindow="0" yWindow="0" windowWidth="20730" windowHeight="11760" activeTab="4"/>
  </bookViews>
  <sheets>
    <sheet name="1,2" sheetId="1" r:id="rId1"/>
    <sheet name="3,4" sheetId="4" r:id="rId2"/>
    <sheet name="5,6" sheetId="6" r:id="rId3"/>
    <sheet name="7,8" sheetId="8" r:id="rId4"/>
    <sheet name="9,10" sheetId="10" r:id="rId5"/>
    <sheet name="зав б.ж.у" sheetId="2" r:id="rId6"/>
    <sheet name="обед б.ж.у " sheetId="12" r:id="rId7"/>
    <sheet name="з+о б.ж.у " sheetId="13" r:id="rId8"/>
    <sheet name="о+п б.ж.у  " sheetId="14" r:id="rId9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6" l="1"/>
  <c r="E10" i="6"/>
  <c r="F10" i="6"/>
  <c r="D10" i="6"/>
  <c r="H17" i="14" l="1"/>
  <c r="H18" i="14" s="1"/>
  <c r="N15" i="14"/>
  <c r="M15" i="14"/>
  <c r="L15" i="14"/>
  <c r="K15" i="14"/>
  <c r="J15" i="14"/>
  <c r="I15" i="14"/>
  <c r="H15" i="14"/>
  <c r="G15" i="14"/>
  <c r="E15" i="14"/>
  <c r="F15" i="14" s="1"/>
  <c r="D15" i="14"/>
  <c r="C15" i="14"/>
  <c r="B15" i="14"/>
  <c r="C13" i="14"/>
  <c r="H12" i="14"/>
  <c r="E11" i="14"/>
  <c r="F11" i="14" s="1"/>
  <c r="J10" i="14"/>
  <c r="N9" i="14"/>
  <c r="M9" i="14"/>
  <c r="L9" i="14"/>
  <c r="K9" i="14"/>
  <c r="K20" i="14" s="1"/>
  <c r="K21" i="14" s="1"/>
  <c r="J9" i="14"/>
  <c r="I9" i="14"/>
  <c r="H9" i="14"/>
  <c r="G9" i="14"/>
  <c r="E9" i="14"/>
  <c r="F9" i="14" s="1"/>
  <c r="D9" i="14"/>
  <c r="C9" i="14"/>
  <c r="B9" i="14"/>
  <c r="N8" i="14"/>
  <c r="M8" i="14"/>
  <c r="L8" i="14"/>
  <c r="K8" i="14"/>
  <c r="J8" i="14"/>
  <c r="I8" i="14"/>
  <c r="H8" i="14"/>
  <c r="G8" i="14"/>
  <c r="E8" i="14"/>
  <c r="F8" i="14" s="1"/>
  <c r="D8" i="14"/>
  <c r="C8" i="14"/>
  <c r="B8" i="14"/>
  <c r="N7" i="14"/>
  <c r="N20" i="14" s="1"/>
  <c r="N21" i="14" s="1"/>
  <c r="M7" i="14"/>
  <c r="L7" i="14"/>
  <c r="K7" i="14"/>
  <c r="J7" i="14"/>
  <c r="J20" i="14" s="1"/>
  <c r="J21" i="14" s="1"/>
  <c r="I7" i="14"/>
  <c r="H7" i="14"/>
  <c r="H20" i="14" s="1"/>
  <c r="H21" i="14" s="1"/>
  <c r="E7" i="14"/>
  <c r="D7" i="14"/>
  <c r="D20" i="14" s="1"/>
  <c r="D21" i="14" s="1"/>
  <c r="C7" i="14"/>
  <c r="C17" i="14" s="1"/>
  <c r="C18" i="14" s="1"/>
  <c r="B7" i="14"/>
  <c r="B20" i="14" s="1"/>
  <c r="B21" i="14" s="1"/>
  <c r="E15" i="13"/>
  <c r="F15" i="13" s="1"/>
  <c r="D15" i="13"/>
  <c r="C15" i="13"/>
  <c r="B15" i="13"/>
  <c r="C13" i="13"/>
  <c r="N9" i="13"/>
  <c r="L9" i="13"/>
  <c r="J9" i="13"/>
  <c r="H9" i="13"/>
  <c r="F9" i="13"/>
  <c r="E9" i="13"/>
  <c r="D9" i="13"/>
  <c r="C9" i="13"/>
  <c r="B9" i="13"/>
  <c r="E8" i="13"/>
  <c r="F8" i="13" s="1"/>
  <c r="D8" i="13"/>
  <c r="C8" i="13"/>
  <c r="B8" i="13"/>
  <c r="M7" i="13"/>
  <c r="E7" i="13"/>
  <c r="F7" i="13" s="1"/>
  <c r="D7" i="13"/>
  <c r="C7" i="13"/>
  <c r="B7" i="13"/>
  <c r="B16" i="12"/>
  <c r="N15" i="12"/>
  <c r="N15" i="13" s="1"/>
  <c r="M15" i="12"/>
  <c r="M15" i="13" s="1"/>
  <c r="L15" i="12"/>
  <c r="L15" i="13" s="1"/>
  <c r="K15" i="12"/>
  <c r="K15" i="13" s="1"/>
  <c r="J15" i="12"/>
  <c r="J15" i="13" s="1"/>
  <c r="I15" i="12"/>
  <c r="I15" i="13" s="1"/>
  <c r="H15" i="12"/>
  <c r="H15" i="13" s="1"/>
  <c r="G15" i="12"/>
  <c r="G15" i="13" s="1"/>
  <c r="F15" i="12"/>
  <c r="N14" i="12"/>
  <c r="J14" i="12"/>
  <c r="C13" i="12"/>
  <c r="L12" i="12"/>
  <c r="H12" i="12"/>
  <c r="E11" i="12"/>
  <c r="F11" i="12" s="1"/>
  <c r="N10" i="12"/>
  <c r="J10" i="12"/>
  <c r="N9" i="12"/>
  <c r="M9" i="12"/>
  <c r="M9" i="13" s="1"/>
  <c r="L9" i="12"/>
  <c r="K9" i="12"/>
  <c r="K9" i="13" s="1"/>
  <c r="J9" i="12"/>
  <c r="I9" i="12"/>
  <c r="I9" i="13" s="1"/>
  <c r="H9" i="12"/>
  <c r="G9" i="12"/>
  <c r="G9" i="13" s="1"/>
  <c r="F9" i="12"/>
  <c r="N8" i="12"/>
  <c r="N8" i="13" s="1"/>
  <c r="M8" i="12"/>
  <c r="M8" i="13" s="1"/>
  <c r="L8" i="12"/>
  <c r="L8" i="13" s="1"/>
  <c r="K8" i="12"/>
  <c r="K8" i="13" s="1"/>
  <c r="J8" i="12"/>
  <c r="J8" i="13" s="1"/>
  <c r="I8" i="12"/>
  <c r="I8" i="13" s="1"/>
  <c r="H8" i="12"/>
  <c r="H8" i="13" s="1"/>
  <c r="G8" i="12"/>
  <c r="G8" i="13" s="1"/>
  <c r="F8" i="12"/>
  <c r="N7" i="12"/>
  <c r="M7" i="12"/>
  <c r="L7" i="12"/>
  <c r="L7" i="13" s="1"/>
  <c r="K7" i="12"/>
  <c r="J7" i="12"/>
  <c r="I7" i="12"/>
  <c r="I7" i="13" s="1"/>
  <c r="H7" i="12"/>
  <c r="H7" i="13" s="1"/>
  <c r="G7" i="12"/>
  <c r="F7" i="12"/>
  <c r="D16" i="2"/>
  <c r="B16" i="2"/>
  <c r="B16" i="13" s="1"/>
  <c r="F15" i="2"/>
  <c r="N14" i="2"/>
  <c r="N14" i="13" s="1"/>
  <c r="L14" i="2"/>
  <c r="J14" i="2"/>
  <c r="J14" i="13" s="1"/>
  <c r="H14" i="2"/>
  <c r="E13" i="2"/>
  <c r="F13" i="2" s="1"/>
  <c r="C13" i="2"/>
  <c r="N12" i="2"/>
  <c r="L12" i="2"/>
  <c r="J12" i="2"/>
  <c r="H12" i="2"/>
  <c r="E11" i="2"/>
  <c r="D11" i="2"/>
  <c r="C11" i="2"/>
  <c r="B11" i="2"/>
  <c r="N10" i="2"/>
  <c r="N10" i="13" s="1"/>
  <c r="L10" i="2"/>
  <c r="J10" i="2"/>
  <c r="J10" i="13" s="1"/>
  <c r="E10" i="2"/>
  <c r="E20" i="2" s="1"/>
  <c r="E21" i="2" s="1"/>
  <c r="C10" i="2"/>
  <c r="C20" i="2" s="1"/>
  <c r="C21" i="2" s="1"/>
  <c r="F9" i="2"/>
  <c r="F8" i="2"/>
  <c r="F7" i="2"/>
  <c r="P38" i="10"/>
  <c r="O38" i="10"/>
  <c r="N38" i="10"/>
  <c r="M38" i="10"/>
  <c r="L38" i="10"/>
  <c r="K38" i="10"/>
  <c r="J38" i="10"/>
  <c r="I38" i="10"/>
  <c r="G38" i="10"/>
  <c r="F38" i="10"/>
  <c r="E38" i="10"/>
  <c r="D38" i="10"/>
  <c r="P34" i="10"/>
  <c r="N16" i="14" s="1"/>
  <c r="O34" i="10"/>
  <c r="N34" i="10"/>
  <c r="L16" i="14" s="1"/>
  <c r="M34" i="10"/>
  <c r="L34" i="10"/>
  <c r="J16" i="14" s="1"/>
  <c r="K34" i="10"/>
  <c r="J34" i="10"/>
  <c r="H16" i="12" s="1"/>
  <c r="I34" i="10"/>
  <c r="G34" i="10"/>
  <c r="F34" i="10"/>
  <c r="D16" i="14" s="1"/>
  <c r="E34" i="10"/>
  <c r="D34" i="10"/>
  <c r="B16" i="14" s="1"/>
  <c r="P26" i="10"/>
  <c r="N16" i="2" s="1"/>
  <c r="O26" i="10"/>
  <c r="M16" i="2" s="1"/>
  <c r="N26" i="10"/>
  <c r="L16" i="2" s="1"/>
  <c r="M26" i="10"/>
  <c r="K16" i="2" s="1"/>
  <c r="L26" i="10"/>
  <c r="J16" i="2" s="1"/>
  <c r="K26" i="10"/>
  <c r="I16" i="2" s="1"/>
  <c r="I16" i="13" s="1"/>
  <c r="J26" i="10"/>
  <c r="H16" i="2" s="1"/>
  <c r="H16" i="13" s="1"/>
  <c r="I26" i="10"/>
  <c r="G16" i="2" s="1"/>
  <c r="G26" i="10"/>
  <c r="E16" i="2" s="1"/>
  <c r="F26" i="10"/>
  <c r="E26" i="10"/>
  <c r="C16" i="2" s="1"/>
  <c r="D26" i="10"/>
  <c r="P20" i="10"/>
  <c r="O20" i="10"/>
  <c r="N20" i="10"/>
  <c r="M20" i="10"/>
  <c r="L20" i="10"/>
  <c r="K20" i="10"/>
  <c r="J20" i="10"/>
  <c r="I20" i="10"/>
  <c r="G20" i="10"/>
  <c r="F20" i="10"/>
  <c r="E20" i="10"/>
  <c r="D20" i="10"/>
  <c r="P16" i="10"/>
  <c r="O16" i="10"/>
  <c r="N16" i="10"/>
  <c r="M16" i="10"/>
  <c r="L16" i="10"/>
  <c r="K16" i="10"/>
  <c r="J16" i="10"/>
  <c r="I16" i="10"/>
  <c r="G16" i="10"/>
  <c r="F16" i="10"/>
  <c r="E16" i="10"/>
  <c r="D16" i="10"/>
  <c r="P8" i="10"/>
  <c r="O8" i="10"/>
  <c r="N8" i="10"/>
  <c r="M8" i="10"/>
  <c r="L8" i="10"/>
  <c r="K8" i="10"/>
  <c r="J8" i="10"/>
  <c r="I8" i="10"/>
  <c r="G8" i="10"/>
  <c r="F8" i="10"/>
  <c r="E8" i="10"/>
  <c r="D8" i="10"/>
  <c r="P43" i="8"/>
  <c r="N14" i="14" s="1"/>
  <c r="O43" i="8"/>
  <c r="N43" i="8"/>
  <c r="M43" i="8"/>
  <c r="L43" i="8"/>
  <c r="K43" i="8"/>
  <c r="J43" i="8"/>
  <c r="I43" i="8"/>
  <c r="G43" i="8"/>
  <c r="F43" i="8"/>
  <c r="D43" i="8"/>
  <c r="P38" i="8"/>
  <c r="O38" i="8"/>
  <c r="N38" i="8"/>
  <c r="M38" i="8"/>
  <c r="L38" i="8"/>
  <c r="J14" i="14" s="1"/>
  <c r="K38" i="8"/>
  <c r="J38" i="8"/>
  <c r="I38" i="8"/>
  <c r="G38" i="8"/>
  <c r="F38" i="8"/>
  <c r="D14" i="14" s="1"/>
  <c r="E38" i="8"/>
  <c r="D38" i="8"/>
  <c r="B14" i="14" s="1"/>
  <c r="P29" i="8"/>
  <c r="O29" i="8"/>
  <c r="M14" i="2" s="1"/>
  <c r="N29" i="8"/>
  <c r="M29" i="8"/>
  <c r="K14" i="2" s="1"/>
  <c r="L29" i="8"/>
  <c r="K29" i="8"/>
  <c r="I14" i="2" s="1"/>
  <c r="J29" i="8"/>
  <c r="I29" i="8"/>
  <c r="G14" i="2" s="1"/>
  <c r="G29" i="8"/>
  <c r="E14" i="2" s="1"/>
  <c r="F29" i="8"/>
  <c r="D14" i="2" s="1"/>
  <c r="E29" i="8"/>
  <c r="C14" i="2" s="1"/>
  <c r="D29" i="8"/>
  <c r="B14" i="2" s="1"/>
  <c r="P22" i="8"/>
  <c r="O22" i="8"/>
  <c r="N22" i="8"/>
  <c r="M22" i="8"/>
  <c r="L22" i="8"/>
  <c r="K22" i="8"/>
  <c r="J22" i="8"/>
  <c r="I22" i="8"/>
  <c r="G22" i="8"/>
  <c r="F22" i="8"/>
  <c r="E22" i="8"/>
  <c r="D22" i="8"/>
  <c r="P17" i="8"/>
  <c r="O17" i="8"/>
  <c r="M13" i="14" s="1"/>
  <c r="N17" i="8"/>
  <c r="M17" i="8"/>
  <c r="K13" i="14" s="1"/>
  <c r="L17" i="8"/>
  <c r="K17" i="8"/>
  <c r="I13" i="14" s="1"/>
  <c r="J17" i="8"/>
  <c r="I17" i="8"/>
  <c r="G13" i="14" s="1"/>
  <c r="G17" i="8"/>
  <c r="E13" i="14" s="1"/>
  <c r="F13" i="14" s="1"/>
  <c r="F17" i="8"/>
  <c r="E17" i="8"/>
  <c r="D17" i="8"/>
  <c r="P10" i="8"/>
  <c r="N13" i="2" s="1"/>
  <c r="O10" i="8"/>
  <c r="M13" i="2" s="1"/>
  <c r="N10" i="8"/>
  <c r="L13" i="2" s="1"/>
  <c r="M10" i="8"/>
  <c r="K13" i="2" s="1"/>
  <c r="L10" i="8"/>
  <c r="J13" i="2" s="1"/>
  <c r="K10" i="8"/>
  <c r="I13" i="2" s="1"/>
  <c r="J10" i="8"/>
  <c r="H13" i="2" s="1"/>
  <c r="I10" i="8"/>
  <c r="G13" i="2" s="1"/>
  <c r="G10" i="8"/>
  <c r="E13" i="13" s="1"/>
  <c r="F13" i="13" s="1"/>
  <c r="F10" i="8"/>
  <c r="D13" i="13" s="1"/>
  <c r="E10" i="8"/>
  <c r="D10" i="8"/>
  <c r="B13" i="13" s="1"/>
  <c r="P42" i="6"/>
  <c r="O42" i="6"/>
  <c r="N42" i="6"/>
  <c r="M42" i="6"/>
  <c r="L42" i="6"/>
  <c r="K42" i="6"/>
  <c r="J42" i="6"/>
  <c r="I42" i="6"/>
  <c r="G42" i="6"/>
  <c r="F42" i="6"/>
  <c r="E42" i="6"/>
  <c r="D42" i="6"/>
  <c r="P37" i="6"/>
  <c r="N12" i="14" s="1"/>
  <c r="O37" i="6"/>
  <c r="N37" i="6"/>
  <c r="L12" i="14" s="1"/>
  <c r="M37" i="6"/>
  <c r="L37" i="6"/>
  <c r="J12" i="14" s="1"/>
  <c r="K37" i="6"/>
  <c r="J37" i="6"/>
  <c r="I37" i="6"/>
  <c r="G37" i="6"/>
  <c r="F37" i="6"/>
  <c r="D12" i="14" s="1"/>
  <c r="E37" i="6"/>
  <c r="D37" i="6"/>
  <c r="B12" i="14" s="1"/>
  <c r="P28" i="6"/>
  <c r="O28" i="6"/>
  <c r="M12" i="2" s="1"/>
  <c r="N28" i="6"/>
  <c r="M28" i="6"/>
  <c r="K12" i="2" s="1"/>
  <c r="L28" i="6"/>
  <c r="K28" i="6"/>
  <c r="I12" i="2" s="1"/>
  <c r="J28" i="6"/>
  <c r="I28" i="6"/>
  <c r="G12" i="2" s="1"/>
  <c r="G28" i="6"/>
  <c r="E12" i="2" s="1"/>
  <c r="F28" i="6"/>
  <c r="D12" i="2" s="1"/>
  <c r="E28" i="6"/>
  <c r="C12" i="2" s="1"/>
  <c r="D28" i="6"/>
  <c r="B12" i="2" s="1"/>
  <c r="P21" i="6"/>
  <c r="O21" i="6"/>
  <c r="N21" i="6"/>
  <c r="M21" i="6"/>
  <c r="L21" i="6"/>
  <c r="K21" i="6"/>
  <c r="J21" i="6"/>
  <c r="I21" i="6"/>
  <c r="G21" i="6"/>
  <c r="F21" i="6"/>
  <c r="E21" i="6"/>
  <c r="D21" i="6"/>
  <c r="P17" i="6"/>
  <c r="O17" i="6"/>
  <c r="M11" i="14" s="1"/>
  <c r="N17" i="6"/>
  <c r="M17" i="6"/>
  <c r="K11" i="14" s="1"/>
  <c r="L17" i="6"/>
  <c r="K17" i="6"/>
  <c r="I11" i="14" s="1"/>
  <c r="J17" i="6"/>
  <c r="I17" i="6"/>
  <c r="G11" i="14" s="1"/>
  <c r="G17" i="6"/>
  <c r="E11" i="13" s="1"/>
  <c r="F17" i="6"/>
  <c r="E17" i="6"/>
  <c r="D17" i="6"/>
  <c r="P10" i="6"/>
  <c r="N11" i="2" s="1"/>
  <c r="O10" i="6"/>
  <c r="M11" i="2" s="1"/>
  <c r="N10" i="6"/>
  <c r="L11" i="2" s="1"/>
  <c r="M10" i="6"/>
  <c r="K11" i="2" s="1"/>
  <c r="L10" i="6"/>
  <c r="J11" i="2" s="1"/>
  <c r="K10" i="6"/>
  <c r="I11" i="2" s="1"/>
  <c r="J10" i="6"/>
  <c r="H11" i="2" s="1"/>
  <c r="I10" i="6"/>
  <c r="G11" i="2" s="1"/>
  <c r="P40" i="4"/>
  <c r="O40" i="4"/>
  <c r="N40" i="4"/>
  <c r="M40" i="4"/>
  <c r="L40" i="4"/>
  <c r="K40" i="4"/>
  <c r="J40" i="4"/>
  <c r="I40" i="4"/>
  <c r="G40" i="4"/>
  <c r="F40" i="4"/>
  <c r="E40" i="4"/>
  <c r="D40" i="4"/>
  <c r="P36" i="4"/>
  <c r="N10" i="14" s="1"/>
  <c r="O36" i="4"/>
  <c r="N36" i="4"/>
  <c r="L10" i="14" s="1"/>
  <c r="M36" i="4"/>
  <c r="L36" i="4"/>
  <c r="K36" i="4"/>
  <c r="J36" i="4"/>
  <c r="H10" i="14" s="1"/>
  <c r="I36" i="4"/>
  <c r="G36" i="4"/>
  <c r="F36" i="4"/>
  <c r="D10" i="14" s="1"/>
  <c r="E36" i="4"/>
  <c r="D36" i="4"/>
  <c r="B10" i="14" s="1"/>
  <c r="P27" i="4"/>
  <c r="O27" i="4"/>
  <c r="M10" i="2" s="1"/>
  <c r="N27" i="4"/>
  <c r="M27" i="4"/>
  <c r="K10" i="2" s="1"/>
  <c r="L27" i="4"/>
  <c r="K27" i="4"/>
  <c r="J27" i="4"/>
  <c r="H10" i="2" s="1"/>
  <c r="I27" i="4"/>
  <c r="G10" i="2" s="1"/>
  <c r="G27" i="4"/>
  <c r="F27" i="4"/>
  <c r="D10" i="2" s="1"/>
  <c r="E27" i="4"/>
  <c r="D27" i="4"/>
  <c r="P21" i="4"/>
  <c r="O21" i="4"/>
  <c r="N21" i="4"/>
  <c r="M21" i="4"/>
  <c r="L21" i="4"/>
  <c r="K21" i="4"/>
  <c r="J21" i="4"/>
  <c r="I21" i="4"/>
  <c r="G21" i="4"/>
  <c r="F21" i="4"/>
  <c r="E21" i="4"/>
  <c r="D21" i="4"/>
  <c r="P18" i="4"/>
  <c r="O18" i="4"/>
  <c r="N18" i="4"/>
  <c r="M18" i="4"/>
  <c r="L18" i="4"/>
  <c r="K18" i="4"/>
  <c r="J18" i="4"/>
  <c r="I18" i="4"/>
  <c r="G18" i="4"/>
  <c r="F18" i="4"/>
  <c r="E18" i="4"/>
  <c r="D18" i="4"/>
  <c r="P10" i="4"/>
  <c r="O10" i="4"/>
  <c r="N10" i="4"/>
  <c r="M10" i="4"/>
  <c r="L10" i="4"/>
  <c r="K10" i="4"/>
  <c r="J10" i="4"/>
  <c r="I10" i="4"/>
  <c r="G10" i="4"/>
  <c r="F10" i="4"/>
  <c r="E10" i="4"/>
  <c r="D10" i="4"/>
  <c r="P49" i="1"/>
  <c r="O49" i="1"/>
  <c r="N49" i="1"/>
  <c r="M49" i="1"/>
  <c r="L49" i="1"/>
  <c r="K49" i="1"/>
  <c r="J49" i="1"/>
  <c r="I49" i="1"/>
  <c r="G49" i="1"/>
  <c r="F49" i="1"/>
  <c r="E49" i="1"/>
  <c r="D49" i="1"/>
  <c r="P44" i="1"/>
  <c r="O44" i="1"/>
  <c r="N44" i="1"/>
  <c r="M44" i="1"/>
  <c r="L44" i="1"/>
  <c r="K44" i="1"/>
  <c r="J44" i="1"/>
  <c r="I44" i="1"/>
  <c r="G44" i="1"/>
  <c r="F44" i="1"/>
  <c r="E44" i="1"/>
  <c r="D44" i="1"/>
  <c r="P36" i="1"/>
  <c r="O36" i="1"/>
  <c r="N36" i="1"/>
  <c r="M36" i="1"/>
  <c r="L36" i="1"/>
  <c r="K36" i="1"/>
  <c r="J36" i="1"/>
  <c r="I36" i="1"/>
  <c r="G36" i="1"/>
  <c r="F36" i="1"/>
  <c r="E36" i="1"/>
  <c r="D36" i="1"/>
  <c r="P28" i="1"/>
  <c r="O28" i="1"/>
  <c r="N28" i="1"/>
  <c r="M28" i="1"/>
  <c r="L28" i="1"/>
  <c r="K28" i="1"/>
  <c r="J28" i="1"/>
  <c r="I28" i="1"/>
  <c r="G28" i="1"/>
  <c r="F28" i="1"/>
  <c r="E28" i="1"/>
  <c r="D28" i="1"/>
  <c r="P24" i="1"/>
  <c r="O24" i="1"/>
  <c r="N24" i="1"/>
  <c r="M24" i="1"/>
  <c r="L24" i="1"/>
  <c r="K24" i="1"/>
  <c r="J24" i="1"/>
  <c r="I24" i="1"/>
  <c r="G24" i="1"/>
  <c r="F24" i="1"/>
  <c r="E24" i="1"/>
  <c r="D24" i="1"/>
  <c r="P14" i="1"/>
  <c r="O14" i="1"/>
  <c r="N14" i="1"/>
  <c r="M14" i="1"/>
  <c r="L14" i="1"/>
  <c r="K14" i="1"/>
  <c r="J14" i="1"/>
  <c r="I14" i="1"/>
  <c r="G14" i="1"/>
  <c r="F14" i="1"/>
  <c r="E14" i="1"/>
  <c r="D14" i="1"/>
  <c r="H10" i="13" l="1"/>
  <c r="H17" i="2"/>
  <c r="H18" i="2" s="1"/>
  <c r="H20" i="2"/>
  <c r="H21" i="2" s="1"/>
  <c r="J11" i="13"/>
  <c r="N11" i="13"/>
  <c r="C22" i="2"/>
  <c r="C23" i="2" s="1"/>
  <c r="E22" i="2"/>
  <c r="E23" i="2" s="1"/>
  <c r="F12" i="2"/>
  <c r="J13" i="13"/>
  <c r="N13" i="13"/>
  <c r="E14" i="13"/>
  <c r="F14" i="13" s="1"/>
  <c r="F14" i="2"/>
  <c r="G16" i="13"/>
  <c r="M16" i="13"/>
  <c r="G20" i="2"/>
  <c r="G21" i="2" s="1"/>
  <c r="G17" i="2"/>
  <c r="G18" i="2" s="1"/>
  <c r="K20" i="2"/>
  <c r="K21" i="2" s="1"/>
  <c r="K17" i="2"/>
  <c r="K18" i="2" s="1"/>
  <c r="M20" i="2"/>
  <c r="M21" i="2" s="1"/>
  <c r="M17" i="2"/>
  <c r="M18" i="2" s="1"/>
  <c r="I20" i="2"/>
  <c r="I21" i="2" s="1"/>
  <c r="I17" i="2"/>
  <c r="I18" i="2" s="1"/>
  <c r="K11" i="13"/>
  <c r="D22" i="2"/>
  <c r="D23" i="2" s="1"/>
  <c r="G12" i="13"/>
  <c r="G22" i="2"/>
  <c r="G23" i="2" s="1"/>
  <c r="I12" i="13"/>
  <c r="I22" i="2"/>
  <c r="I23" i="2" s="1"/>
  <c r="K12" i="13"/>
  <c r="K22" i="2"/>
  <c r="K23" i="2" s="1"/>
  <c r="M12" i="13"/>
  <c r="M22" i="2"/>
  <c r="M23" i="2" s="1"/>
  <c r="M13" i="13"/>
  <c r="I14" i="13"/>
  <c r="M14" i="13"/>
  <c r="F16" i="2"/>
  <c r="J16" i="13"/>
  <c r="G10" i="14"/>
  <c r="G10" i="12"/>
  <c r="G10" i="13" s="1"/>
  <c r="I10" i="14"/>
  <c r="I10" i="12"/>
  <c r="I10" i="13" s="1"/>
  <c r="K10" i="14"/>
  <c r="K10" i="12"/>
  <c r="K10" i="13" s="1"/>
  <c r="M10" i="14"/>
  <c r="M10" i="12"/>
  <c r="M10" i="13" s="1"/>
  <c r="B11" i="14"/>
  <c r="B11" i="12"/>
  <c r="B11" i="13" s="1"/>
  <c r="D11" i="14"/>
  <c r="D11" i="12"/>
  <c r="G12" i="14"/>
  <c r="G12" i="12"/>
  <c r="I12" i="14"/>
  <c r="I12" i="12"/>
  <c r="K12" i="14"/>
  <c r="K12" i="12"/>
  <c r="M12" i="14"/>
  <c r="M12" i="12"/>
  <c r="B13" i="14"/>
  <c r="B22" i="14" s="1"/>
  <c r="B23" i="14" s="1"/>
  <c r="B13" i="12"/>
  <c r="D13" i="14"/>
  <c r="D22" i="14" s="1"/>
  <c r="D23" i="14" s="1"/>
  <c r="D13" i="12"/>
  <c r="G14" i="14"/>
  <c r="G14" i="12"/>
  <c r="G14" i="13" s="1"/>
  <c r="I14" i="14"/>
  <c r="I14" i="12"/>
  <c r="K14" i="14"/>
  <c r="K14" i="12"/>
  <c r="K14" i="13" s="1"/>
  <c r="M14" i="14"/>
  <c r="M14" i="12"/>
  <c r="C16" i="14"/>
  <c r="C16" i="12"/>
  <c r="C16" i="13" s="1"/>
  <c r="E16" i="14"/>
  <c r="F16" i="14" s="1"/>
  <c r="E16" i="12"/>
  <c r="F16" i="12" s="1"/>
  <c r="E17" i="2"/>
  <c r="E18" i="2" s="1"/>
  <c r="H22" i="2"/>
  <c r="H23" i="2" s="1"/>
  <c r="J22" i="2"/>
  <c r="J23" i="2" s="1"/>
  <c r="L22" i="2"/>
  <c r="L23" i="2" s="1"/>
  <c r="N22" i="2"/>
  <c r="N23" i="2" s="1"/>
  <c r="C17" i="2"/>
  <c r="C18" i="2" s="1"/>
  <c r="J17" i="2"/>
  <c r="J18" i="2" s="1"/>
  <c r="N17" i="2"/>
  <c r="N18" i="2" s="1"/>
  <c r="L20" i="2"/>
  <c r="L21" i="2" s="1"/>
  <c r="K17" i="12"/>
  <c r="K18" i="12" s="1"/>
  <c r="B10" i="12"/>
  <c r="I11" i="12"/>
  <c r="I11" i="13" s="1"/>
  <c r="I20" i="13" s="1"/>
  <c r="I21" i="13" s="1"/>
  <c r="M11" i="12"/>
  <c r="M11" i="13" s="1"/>
  <c r="D12" i="12"/>
  <c r="H22" i="12"/>
  <c r="H23" i="12" s="1"/>
  <c r="G13" i="12"/>
  <c r="G13" i="13" s="1"/>
  <c r="K13" i="12"/>
  <c r="K13" i="13" s="1"/>
  <c r="B14" i="12"/>
  <c r="B14" i="13" s="1"/>
  <c r="J16" i="12"/>
  <c r="N16" i="12"/>
  <c r="N16" i="13" s="1"/>
  <c r="D11" i="13"/>
  <c r="H12" i="13"/>
  <c r="L12" i="13"/>
  <c r="E20" i="14"/>
  <c r="E21" i="14" s="1"/>
  <c r="F7" i="14"/>
  <c r="F17" i="14" s="1"/>
  <c r="F18" i="14" s="1"/>
  <c r="H16" i="14"/>
  <c r="C10" i="14"/>
  <c r="C10" i="12"/>
  <c r="E10" i="14"/>
  <c r="F10" i="14" s="1"/>
  <c r="E10" i="12"/>
  <c r="C11" i="14"/>
  <c r="C11" i="13"/>
  <c r="H11" i="14"/>
  <c r="H11" i="12"/>
  <c r="H11" i="13" s="1"/>
  <c r="J11" i="14"/>
  <c r="J11" i="12"/>
  <c r="L11" i="14"/>
  <c r="L11" i="12"/>
  <c r="L11" i="13" s="1"/>
  <c r="N11" i="14"/>
  <c r="N11" i="12"/>
  <c r="C12" i="14"/>
  <c r="C12" i="12"/>
  <c r="E12" i="14"/>
  <c r="E12" i="12"/>
  <c r="H13" i="14"/>
  <c r="H22" i="14" s="1"/>
  <c r="H23" i="14" s="1"/>
  <c r="H13" i="12"/>
  <c r="H13" i="13" s="1"/>
  <c r="J13" i="14"/>
  <c r="J22" i="14" s="1"/>
  <c r="J23" i="14" s="1"/>
  <c r="J13" i="12"/>
  <c r="L13" i="14"/>
  <c r="L22" i="14" s="1"/>
  <c r="L23" i="14" s="1"/>
  <c r="L13" i="12"/>
  <c r="L13" i="13" s="1"/>
  <c r="N13" i="14"/>
  <c r="N22" i="14" s="1"/>
  <c r="N23" i="14" s="1"/>
  <c r="N13" i="12"/>
  <c r="C14" i="14"/>
  <c r="C22" i="14" s="1"/>
  <c r="C23" i="14" s="1"/>
  <c r="C14" i="12"/>
  <c r="C14" i="13" s="1"/>
  <c r="E14" i="14"/>
  <c r="F14" i="14" s="1"/>
  <c r="E14" i="12"/>
  <c r="F14" i="12" s="1"/>
  <c r="H14" i="14"/>
  <c r="L14" i="14"/>
  <c r="G16" i="14"/>
  <c r="G16" i="12"/>
  <c r="I16" i="14"/>
  <c r="I16" i="12"/>
  <c r="K16" i="14"/>
  <c r="K16" i="12"/>
  <c r="K16" i="13" s="1"/>
  <c r="M16" i="14"/>
  <c r="M16" i="12"/>
  <c r="F10" i="2"/>
  <c r="F17" i="2" s="1"/>
  <c r="F18" i="2" s="1"/>
  <c r="D20" i="2"/>
  <c r="D21" i="2" s="1"/>
  <c r="F11" i="2"/>
  <c r="B13" i="2"/>
  <c r="B17" i="2" s="1"/>
  <c r="B18" i="2" s="1"/>
  <c r="D13" i="2"/>
  <c r="L17" i="2"/>
  <c r="L18" i="2" s="1"/>
  <c r="J20" i="2"/>
  <c r="J21" i="2" s="1"/>
  <c r="N20" i="2"/>
  <c r="N21" i="2" s="1"/>
  <c r="D10" i="12"/>
  <c r="H10" i="12"/>
  <c r="L10" i="12"/>
  <c r="L10" i="13" s="1"/>
  <c r="C11" i="12"/>
  <c r="G11" i="12"/>
  <c r="G11" i="13" s="1"/>
  <c r="K11" i="12"/>
  <c r="B12" i="12"/>
  <c r="B22" i="12" s="1"/>
  <c r="B23" i="12" s="1"/>
  <c r="J12" i="12"/>
  <c r="J22" i="12" s="1"/>
  <c r="J23" i="12" s="1"/>
  <c r="N12" i="12"/>
  <c r="N22" i="12" s="1"/>
  <c r="N23" i="12" s="1"/>
  <c r="E13" i="12"/>
  <c r="F13" i="12" s="1"/>
  <c r="I13" i="12"/>
  <c r="I13" i="13" s="1"/>
  <c r="M13" i="12"/>
  <c r="D14" i="12"/>
  <c r="D14" i="13" s="1"/>
  <c r="H14" i="12"/>
  <c r="H14" i="13" s="1"/>
  <c r="L14" i="12"/>
  <c r="L14" i="13" s="1"/>
  <c r="D16" i="12"/>
  <c r="D16" i="13" s="1"/>
  <c r="L16" i="12"/>
  <c r="L16" i="13" s="1"/>
  <c r="H17" i="12"/>
  <c r="H18" i="12" s="1"/>
  <c r="C10" i="13"/>
  <c r="J12" i="13"/>
  <c r="J22" i="13" s="1"/>
  <c r="J23" i="13" s="1"/>
  <c r="J20" i="12"/>
  <c r="J21" i="12" s="1"/>
  <c r="L20" i="14"/>
  <c r="L21" i="14" s="1"/>
  <c r="L17" i="14"/>
  <c r="L18" i="14" s="1"/>
  <c r="I20" i="14"/>
  <c r="I21" i="14" s="1"/>
  <c r="K17" i="14"/>
  <c r="K18" i="14" s="1"/>
  <c r="M20" i="14"/>
  <c r="M21" i="14" s="1"/>
  <c r="D17" i="14"/>
  <c r="D18" i="14" s="1"/>
  <c r="F11" i="13"/>
  <c r="D17" i="2"/>
  <c r="D18" i="2" s="1"/>
  <c r="B20" i="2"/>
  <c r="B21" i="2" s="1"/>
  <c r="N7" i="13"/>
  <c r="M17" i="12"/>
  <c r="M18" i="12" s="1"/>
  <c r="K20" i="12"/>
  <c r="K21" i="12" s="1"/>
  <c r="G7" i="13"/>
  <c r="K7" i="13"/>
  <c r="G7" i="14"/>
  <c r="E17" i="14"/>
  <c r="E18" i="14" s="1"/>
  <c r="I17" i="14"/>
  <c r="I18" i="14" s="1"/>
  <c r="M17" i="14"/>
  <c r="M18" i="14" s="1"/>
  <c r="C20" i="14"/>
  <c r="C21" i="14" s="1"/>
  <c r="N20" i="12"/>
  <c r="N21" i="12" s="1"/>
  <c r="J7" i="13"/>
  <c r="J17" i="12"/>
  <c r="J18" i="12" s="1"/>
  <c r="H20" i="12"/>
  <c r="H21" i="12" s="1"/>
  <c r="L20" i="12"/>
  <c r="L21" i="12" s="1"/>
  <c r="B17" i="14"/>
  <c r="B18" i="14" s="1"/>
  <c r="J17" i="14"/>
  <c r="J18" i="14" s="1"/>
  <c r="N17" i="14"/>
  <c r="N18" i="14" s="1"/>
  <c r="I20" i="12"/>
  <c r="I21" i="12" s="1"/>
  <c r="H17" i="13" l="1"/>
  <c r="H18" i="13" s="1"/>
  <c r="M17" i="13"/>
  <c r="M18" i="13" s="1"/>
  <c r="M20" i="13"/>
  <c r="M21" i="13" s="1"/>
  <c r="I17" i="13"/>
  <c r="I18" i="13" s="1"/>
  <c r="H20" i="13"/>
  <c r="H21" i="13" s="1"/>
  <c r="L20" i="13"/>
  <c r="L21" i="13" s="1"/>
  <c r="L17" i="13"/>
  <c r="L18" i="13" s="1"/>
  <c r="D20" i="12"/>
  <c r="D21" i="12" s="1"/>
  <c r="D17" i="12"/>
  <c r="D18" i="12" s="1"/>
  <c r="E22" i="14"/>
  <c r="E23" i="14" s="1"/>
  <c r="F12" i="14"/>
  <c r="C20" i="13"/>
  <c r="C21" i="13" s="1"/>
  <c r="E20" i="12"/>
  <c r="E21" i="12" s="1"/>
  <c r="E17" i="12"/>
  <c r="E18" i="12" s="1"/>
  <c r="F10" i="12"/>
  <c r="C20" i="12"/>
  <c r="C21" i="12" s="1"/>
  <c r="C17" i="12"/>
  <c r="C18" i="12" s="1"/>
  <c r="L22" i="13"/>
  <c r="L23" i="13" s="1"/>
  <c r="B10" i="13"/>
  <c r="B20" i="13" s="1"/>
  <c r="B21" i="13" s="1"/>
  <c r="B20" i="12"/>
  <c r="B21" i="12" s="1"/>
  <c r="B17" i="12"/>
  <c r="B18" i="12" s="1"/>
  <c r="M22" i="14"/>
  <c r="M23" i="14" s="1"/>
  <c r="K22" i="14"/>
  <c r="K23" i="14" s="1"/>
  <c r="I22" i="14"/>
  <c r="I23" i="14" s="1"/>
  <c r="G22" i="14"/>
  <c r="G23" i="14" s="1"/>
  <c r="E16" i="13"/>
  <c r="F16" i="13" s="1"/>
  <c r="M22" i="13"/>
  <c r="M23" i="13" s="1"/>
  <c r="K22" i="13"/>
  <c r="K23" i="13" s="1"/>
  <c r="I22" i="13"/>
  <c r="I23" i="13" s="1"/>
  <c r="G22" i="13"/>
  <c r="G23" i="13" s="1"/>
  <c r="B22" i="2"/>
  <c r="B23" i="2" s="1"/>
  <c r="D10" i="13"/>
  <c r="G20" i="12"/>
  <c r="G21" i="12" s="1"/>
  <c r="I17" i="12"/>
  <c r="I18" i="12" s="1"/>
  <c r="L17" i="12"/>
  <c r="L18" i="12" s="1"/>
  <c r="N17" i="12"/>
  <c r="N18" i="12" s="1"/>
  <c r="N12" i="13"/>
  <c r="N22" i="13" s="1"/>
  <c r="N23" i="13" s="1"/>
  <c r="F20" i="2"/>
  <c r="F21" i="2" s="1"/>
  <c r="E22" i="12"/>
  <c r="E23" i="12" s="1"/>
  <c r="F12" i="12"/>
  <c r="F22" i="12" s="1"/>
  <c r="F23" i="12" s="1"/>
  <c r="C22" i="12"/>
  <c r="C23" i="12" s="1"/>
  <c r="H22" i="13"/>
  <c r="H23" i="13" s="1"/>
  <c r="E10" i="13"/>
  <c r="L22" i="12"/>
  <c r="L23" i="12" s="1"/>
  <c r="D22" i="12"/>
  <c r="D23" i="12" s="1"/>
  <c r="M20" i="12"/>
  <c r="M21" i="12" s="1"/>
  <c r="G17" i="12"/>
  <c r="G18" i="12" s="1"/>
  <c r="M22" i="12"/>
  <c r="M23" i="12" s="1"/>
  <c r="K22" i="12"/>
  <c r="K23" i="12" s="1"/>
  <c r="I22" i="12"/>
  <c r="I23" i="12" s="1"/>
  <c r="G22" i="12"/>
  <c r="G23" i="12" s="1"/>
  <c r="D12" i="13"/>
  <c r="D22" i="13" s="1"/>
  <c r="D23" i="13" s="1"/>
  <c r="B12" i="13"/>
  <c r="B22" i="13" s="1"/>
  <c r="B23" i="13" s="1"/>
  <c r="F22" i="2"/>
  <c r="F23" i="2" s="1"/>
  <c r="E12" i="13"/>
  <c r="C12" i="13"/>
  <c r="C22" i="13" s="1"/>
  <c r="C23" i="13" s="1"/>
  <c r="K17" i="13"/>
  <c r="K18" i="13" s="1"/>
  <c r="K20" i="13"/>
  <c r="K21" i="13" s="1"/>
  <c r="J20" i="13"/>
  <c r="J21" i="13" s="1"/>
  <c r="J17" i="13"/>
  <c r="J18" i="13" s="1"/>
  <c r="G17" i="13"/>
  <c r="G18" i="13" s="1"/>
  <c r="G20" i="13"/>
  <c r="G21" i="13" s="1"/>
  <c r="G17" i="14"/>
  <c r="G18" i="14" s="1"/>
  <c r="G20" i="14"/>
  <c r="G21" i="14" s="1"/>
  <c r="N20" i="13"/>
  <c r="N21" i="13" s="1"/>
  <c r="N17" i="13"/>
  <c r="N18" i="13" s="1"/>
  <c r="F20" i="12" l="1"/>
  <c r="F21" i="12" s="1"/>
  <c r="F17" i="12"/>
  <c r="F18" i="12" s="1"/>
  <c r="C17" i="13"/>
  <c r="C18" i="13" s="1"/>
  <c r="E22" i="13"/>
  <c r="E23" i="13" s="1"/>
  <c r="F12" i="13"/>
  <c r="F10" i="13"/>
  <c r="E20" i="13"/>
  <c r="E21" i="13" s="1"/>
  <c r="E17" i="13"/>
  <c r="E18" i="13" s="1"/>
  <c r="D20" i="13"/>
  <c r="D21" i="13" s="1"/>
  <c r="D17" i="13"/>
  <c r="D18" i="13" s="1"/>
  <c r="B17" i="13"/>
  <c r="B18" i="13" s="1"/>
  <c r="F17" i="13" l="1"/>
  <c r="F18" i="13" s="1"/>
</calcChain>
</file>

<file path=xl/sharedStrings.xml><?xml version="1.0" encoding="utf-8"?>
<sst xmlns="http://schemas.openxmlformats.org/spreadsheetml/2006/main" count="664" uniqueCount="249">
  <si>
    <t>Прием пищи</t>
  </si>
  <si>
    <t>Наименование</t>
  </si>
  <si>
    <t xml:space="preserve">Вес </t>
  </si>
  <si>
    <t>Пищевые вещества</t>
  </si>
  <si>
    <t>Энергетич</t>
  </si>
  <si>
    <t>№</t>
  </si>
  <si>
    <t>B1</t>
  </si>
  <si>
    <t>B2</t>
  </si>
  <si>
    <t>A</t>
  </si>
  <si>
    <t>C</t>
  </si>
  <si>
    <t>Ca</t>
  </si>
  <si>
    <t>Mg</t>
  </si>
  <si>
    <t>P</t>
  </si>
  <si>
    <t>Fe</t>
  </si>
  <si>
    <t>блюда</t>
  </si>
  <si>
    <t>Белки</t>
  </si>
  <si>
    <t>Жиры</t>
  </si>
  <si>
    <t>Углеводы</t>
  </si>
  <si>
    <t>ценность</t>
  </si>
  <si>
    <t>рецептуры</t>
  </si>
  <si>
    <t>Неделя 1</t>
  </si>
  <si>
    <t>Сыр порциями</t>
  </si>
  <si>
    <t>15-04</t>
  </si>
  <si>
    <t>День 1</t>
  </si>
  <si>
    <t>Каша молочная рисовая</t>
  </si>
  <si>
    <t>174-05</t>
  </si>
  <si>
    <t>Завтрак</t>
  </si>
  <si>
    <t>Чай с лимоном</t>
  </si>
  <si>
    <t>200</t>
  </si>
  <si>
    <t>377-05</t>
  </si>
  <si>
    <t>Булочка "Домашняя"</t>
  </si>
  <si>
    <t>пром.</t>
  </si>
  <si>
    <t>Хлеб ржаной</t>
  </si>
  <si>
    <t>109-13</t>
  </si>
  <si>
    <t>Итого за завтрак</t>
  </si>
  <si>
    <t>Салат из белок. капусты с огурцом и кукур</t>
  </si>
  <si>
    <t>54-22</t>
  </si>
  <si>
    <t>Суп крестьянский с крупой</t>
  </si>
  <si>
    <t>139-04</t>
  </si>
  <si>
    <t>Рыба. запеченная в омлете</t>
  </si>
  <si>
    <t>337-13 13</t>
  </si>
  <si>
    <t>Картофельное пюре</t>
  </si>
  <si>
    <t>128-05</t>
  </si>
  <si>
    <t>Обед</t>
  </si>
  <si>
    <t>Сок фруктовый</t>
  </si>
  <si>
    <t>Пром.</t>
  </si>
  <si>
    <t xml:space="preserve">Хлеб пшеничный </t>
  </si>
  <si>
    <t>108-13</t>
  </si>
  <si>
    <t>Кондитерские изделия (печенье )*</t>
  </si>
  <si>
    <t xml:space="preserve">Фрукты свежие </t>
  </si>
  <si>
    <t>338-05</t>
  </si>
  <si>
    <t>Итого за обед</t>
  </si>
  <si>
    <t>Рагу из овощей</t>
  </si>
  <si>
    <t>541-04</t>
  </si>
  <si>
    <t>Полдник</t>
  </si>
  <si>
    <t>Компот из свежих плодов</t>
  </si>
  <si>
    <t>342-05</t>
  </si>
  <si>
    <t>Итого за полдник</t>
  </si>
  <si>
    <t>Салат из белокоч.капусты с  огурцом</t>
  </si>
  <si>
    <t>52-22</t>
  </si>
  <si>
    <t>День 2</t>
  </si>
  <si>
    <t>Котлета особая</t>
  </si>
  <si>
    <t>269-05</t>
  </si>
  <si>
    <t xml:space="preserve">Соус томатный </t>
  </si>
  <si>
    <t>587-04</t>
  </si>
  <si>
    <t xml:space="preserve">Каша гречневая </t>
  </si>
  <si>
    <t>415-13</t>
  </si>
  <si>
    <t>Молоко кипяченное</t>
  </si>
  <si>
    <t>385-04</t>
  </si>
  <si>
    <t>Овощи натуральные (по сезону)</t>
  </si>
  <si>
    <t>71-05</t>
  </si>
  <si>
    <t>Суп картофельныйс бобовыми</t>
  </si>
  <si>
    <t>Капуста тушенная с мясом</t>
  </si>
  <si>
    <t>54-10 м22</t>
  </si>
  <si>
    <t>Чай с молоком</t>
  </si>
  <si>
    <t>378-05</t>
  </si>
  <si>
    <t>Салат из капусты белокоч. и свеклы</t>
  </si>
  <si>
    <t>9..04</t>
  </si>
  <si>
    <t xml:space="preserve">Тефтели </t>
  </si>
  <si>
    <t>90/30</t>
  </si>
  <si>
    <t>454-04</t>
  </si>
  <si>
    <t xml:space="preserve">Кисель </t>
  </si>
  <si>
    <t>645-04</t>
  </si>
  <si>
    <t>Хлеб пшеничный</t>
  </si>
  <si>
    <t>Плов из птицы</t>
  </si>
  <si>
    <t>291-05</t>
  </si>
  <si>
    <t>Овощи натуральные соленые</t>
  </si>
  <si>
    <t>100</t>
  </si>
  <si>
    <t>70-05</t>
  </si>
  <si>
    <t>День 3</t>
  </si>
  <si>
    <t>Какао с молоком</t>
  </si>
  <si>
    <t>382-05</t>
  </si>
  <si>
    <t>40</t>
  </si>
  <si>
    <t>120</t>
  </si>
  <si>
    <t>Икра свекольная</t>
  </si>
  <si>
    <t>78-04</t>
  </si>
  <si>
    <t>Рассольник ленинградский со сметаной</t>
  </si>
  <si>
    <t>250/10</t>
  </si>
  <si>
    <t>132-04</t>
  </si>
  <si>
    <t>Омлет с сыром</t>
  </si>
  <si>
    <t>211-05</t>
  </si>
  <si>
    <t>Вареники ленивые со сметаной</t>
  </si>
  <si>
    <t>130/20</t>
  </si>
  <si>
    <t>354,355-04</t>
  </si>
  <si>
    <t>Кисломолочный напиток (йогурт)</t>
  </si>
  <si>
    <t>386-11</t>
  </si>
  <si>
    <t>Салат из моркови с яблоками</t>
  </si>
  <si>
    <t>59-05</t>
  </si>
  <si>
    <t>День 4</t>
  </si>
  <si>
    <t>Бефстроганов</t>
  </si>
  <si>
    <t>50/50</t>
  </si>
  <si>
    <t>423-04</t>
  </si>
  <si>
    <t>Макаронные изделия отварные</t>
  </si>
  <si>
    <t>332/516-04</t>
  </si>
  <si>
    <t>Салат из сырых овощей</t>
  </si>
  <si>
    <t>Борщ со сметаной</t>
  </si>
  <si>
    <t>250/5</t>
  </si>
  <si>
    <t>109-04</t>
  </si>
  <si>
    <t xml:space="preserve">Биточки из говядины </t>
  </si>
  <si>
    <t>268-05</t>
  </si>
  <si>
    <t>Кофейный напиток с молоком</t>
  </si>
  <si>
    <t>379-05</t>
  </si>
  <si>
    <t>Каша "Янтарная"</t>
  </si>
  <si>
    <t>305-04</t>
  </si>
  <si>
    <t>32-05</t>
  </si>
  <si>
    <t>Овощи натуральные</t>
  </si>
  <si>
    <t>День 5</t>
  </si>
  <si>
    <t xml:space="preserve">Котлета рыбная </t>
  </si>
  <si>
    <t>234-05</t>
  </si>
  <si>
    <t>Салат из квашеной капусты</t>
  </si>
  <si>
    <t>47-05</t>
  </si>
  <si>
    <t>Суп с клецками</t>
  </si>
  <si>
    <t>155,548-04</t>
  </si>
  <si>
    <t>Рыба запеченная в омлете</t>
  </si>
  <si>
    <t>337-13</t>
  </si>
  <si>
    <t>Чай с сахаром</t>
  </si>
  <si>
    <t>200/15</t>
  </si>
  <si>
    <t>375-05</t>
  </si>
  <si>
    <t>Неделя 2</t>
  </si>
  <si>
    <t>Омлет натуральный</t>
  </si>
  <si>
    <t>340-04</t>
  </si>
  <si>
    <t>Горошек зеленый</t>
  </si>
  <si>
    <t>День 6</t>
  </si>
  <si>
    <t>132-05</t>
  </si>
  <si>
    <t>Гуляш</t>
  </si>
  <si>
    <t>260-05</t>
  </si>
  <si>
    <t>Каша ячневая вязкая</t>
  </si>
  <si>
    <t>510-04</t>
  </si>
  <si>
    <t>389-11</t>
  </si>
  <si>
    <t>Сыр порционно</t>
  </si>
  <si>
    <t>15-05</t>
  </si>
  <si>
    <t>Салат из зеленого горошка</t>
  </si>
  <si>
    <t>50-16</t>
  </si>
  <si>
    <t>Котлета из птицы</t>
  </si>
  <si>
    <t>294-05</t>
  </si>
  <si>
    <t>День 7</t>
  </si>
  <si>
    <t>Тефтели с соусом</t>
  </si>
  <si>
    <t>462-04</t>
  </si>
  <si>
    <t>Салат из моркови с черносливом</t>
  </si>
  <si>
    <t xml:space="preserve">Суп с крупой и мясными фрикадельками </t>
  </si>
  <si>
    <t>250/25</t>
  </si>
  <si>
    <t>137-04</t>
  </si>
  <si>
    <t>Сырники из творога со сгущенным молоком</t>
  </si>
  <si>
    <t>180/40</t>
  </si>
  <si>
    <t>358-04</t>
  </si>
  <si>
    <t>Компот из смеси сухофруктов</t>
  </si>
  <si>
    <t>349-05</t>
  </si>
  <si>
    <t>Голубцы ленивые</t>
  </si>
  <si>
    <t>372-13</t>
  </si>
  <si>
    <t>20</t>
  </si>
  <si>
    <t>Салат из свеклы с зеленым горошком</t>
  </si>
  <si>
    <t>53-05</t>
  </si>
  <si>
    <t>День 8</t>
  </si>
  <si>
    <t>Рыба тушеная в томате с овощами</t>
  </si>
  <si>
    <t>229-05</t>
  </si>
  <si>
    <t>Картофель в молоке</t>
  </si>
  <si>
    <t>127-05</t>
  </si>
  <si>
    <t>29..05</t>
  </si>
  <si>
    <t>Суп с макароными изделиями</t>
  </si>
  <si>
    <t>140-04</t>
  </si>
  <si>
    <t>Птица запеченная</t>
  </si>
  <si>
    <t>293-05</t>
  </si>
  <si>
    <t>Каша пшеничная вязкая</t>
  </si>
  <si>
    <t>385-05</t>
  </si>
  <si>
    <t>Молоко кипяченне</t>
  </si>
  <si>
    <t>Фрукты свежие</t>
  </si>
  <si>
    <t>Салат Степной</t>
  </si>
  <si>
    <t>25-04</t>
  </si>
  <si>
    <t>Бутерброд с сыром</t>
  </si>
  <si>
    <t>35</t>
  </si>
  <si>
    <t>91-13</t>
  </si>
  <si>
    <t>Запеканка из творога со сгущеным молоком</t>
  </si>
  <si>
    <t>200/50</t>
  </si>
  <si>
    <t>366-04</t>
  </si>
  <si>
    <t>День 9</t>
  </si>
  <si>
    <t>Кондитерское изделие (мармелад)*</t>
  </si>
  <si>
    <t>Салат из белокочанной капусты</t>
  </si>
  <si>
    <t>45-05</t>
  </si>
  <si>
    <t>Суп картофельный с крупой</t>
  </si>
  <si>
    <t>138-04</t>
  </si>
  <si>
    <t>Рыба запеченная</t>
  </si>
  <si>
    <t>230-05</t>
  </si>
  <si>
    <t>Запеканка картофельная с мясом</t>
  </si>
  <si>
    <t>284-05</t>
  </si>
  <si>
    <t>День 10</t>
  </si>
  <si>
    <t>Азу</t>
  </si>
  <si>
    <t>438-04</t>
  </si>
  <si>
    <t>Щи из свежей капусты с картофелем и сметаной</t>
  </si>
  <si>
    <t>124-04</t>
  </si>
  <si>
    <t>Котлеты из говядины</t>
  </si>
  <si>
    <t>Макароны отварные</t>
  </si>
  <si>
    <t>50</t>
  </si>
  <si>
    <t>Каша"Янтарная"</t>
  </si>
  <si>
    <t>Примечание:</t>
  </si>
  <si>
    <t>*- допускается выдача иных кондитерских изделий;</t>
  </si>
  <si>
    <t>**- допускается выдача иных фруктов.</t>
  </si>
  <si>
    <t>Среднее потребление пищевых веществ и энергии ,витаминов и минералов завтрак с 12 лет и старше.</t>
  </si>
  <si>
    <t>№ дня</t>
  </si>
  <si>
    <t xml:space="preserve">Белки </t>
  </si>
  <si>
    <t xml:space="preserve">Жиры </t>
  </si>
  <si>
    <t>Углеводы (г)</t>
  </si>
  <si>
    <t>Энергетическая ценность ккал</t>
  </si>
  <si>
    <t>(г)</t>
  </si>
  <si>
    <t>завтрак</t>
  </si>
  <si>
    <t>завтрак %</t>
  </si>
  <si>
    <t>за 10 дней</t>
  </si>
  <si>
    <t>среднее</t>
  </si>
  <si>
    <t xml:space="preserve">по СанПиН </t>
  </si>
  <si>
    <t>20-25</t>
  </si>
  <si>
    <t>среднее за 1 неделю</t>
  </si>
  <si>
    <t>за 1 день%</t>
  </si>
  <si>
    <t>среднее за 2 неделю</t>
  </si>
  <si>
    <t>Среднее потребление пищевых веществ и энергии ,витаминов и минералов обед с 12 лет и старше.</t>
  </si>
  <si>
    <t>( г)</t>
  </si>
  <si>
    <t>обед</t>
  </si>
  <si>
    <t>обед %</t>
  </si>
  <si>
    <t>30-35</t>
  </si>
  <si>
    <t>Среднее потребление пищевых веществ и энергии ,витаминов и минералов завтрака и обеда с 12 лет и старше.</t>
  </si>
  <si>
    <t>Белки ( г)</t>
  </si>
  <si>
    <t>Жиры (г)</t>
  </si>
  <si>
    <t>завтрак+обед</t>
  </si>
  <si>
    <t>завтрак+обед %</t>
  </si>
  <si>
    <t>50-60</t>
  </si>
  <si>
    <t>среднее за 1 неде</t>
  </si>
  <si>
    <t>среднее за 1 день%</t>
  </si>
  <si>
    <t>Среднее потребление пищевых веществ и энергии ,витаминов и минералов  обеда и полдника с 12 лет и старше.</t>
  </si>
  <si>
    <t>обед+полдник</t>
  </si>
  <si>
    <t>обед+полдник %</t>
  </si>
  <si>
    <t>40-50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</si>
</sst>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m"/>
  </numFmts>
  <fonts count="14">
    <font>
      <sz val="11"/>
      <color theme="1"/>
      <name val="Calibri"/>
      <charset val="134"/>
      <scheme val="minor"/>
    </font>
    <font>
      <sz val="14"/>
      <color theme="1"/>
      <name val="Times New Roman"/>
      <charset val="204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Calibri"/>
      <charset val="204"/>
      <scheme val="minor"/>
    </font>
    <font>
      <sz val="12"/>
      <color theme="1"/>
      <name val="Calibri"/>
      <charset val="134"/>
      <scheme val="minor"/>
    </font>
    <font>
      <b/>
      <sz val="12"/>
      <color theme="1"/>
      <name val="Calibri"/>
      <charset val="204"/>
      <scheme val="minor"/>
    </font>
    <font>
      <b/>
      <sz val="16"/>
      <color theme="1"/>
      <name val="Times New Roman"/>
      <charset val="204"/>
    </font>
    <font>
      <sz val="16"/>
      <color theme="1"/>
      <name val="Times New Roman"/>
      <charset val="204"/>
    </font>
    <font>
      <b/>
      <sz val="14"/>
      <color theme="1"/>
      <name val="Times New Roman"/>
      <charset val="204"/>
    </font>
    <font>
      <sz val="16"/>
      <color theme="1"/>
      <name val="Calibri"/>
      <charset val="134"/>
      <scheme val="minor"/>
    </font>
    <font>
      <sz val="11"/>
      <color theme="1"/>
      <name val="Calibri"/>
      <charset val="204"/>
      <scheme val="minor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"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</cellStyleXfs>
  <cellXfs count="10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0" fillId="0" borderId="1" xfId="0" applyBorder="1"/>
    <xf numFmtId="1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/>
    <xf numFmtId="1" fontId="0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3" fillId="0" borderId="0" xfId="0" applyFont="1"/>
    <xf numFmtId="2" fontId="3" fillId="0" borderId="1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1" fontId="6" fillId="0" borderId="1" xfId="0" applyNumberFormat="1" applyFont="1" applyBorder="1" applyAlignment="1">
      <alignment horizontal="center"/>
    </xf>
    <xf numFmtId="2" fontId="0" fillId="0" borderId="1" xfId="0" applyNumberFormat="1" applyBorder="1"/>
    <xf numFmtId="0" fontId="0" fillId="0" borderId="3" xfId="0" applyFont="1" applyBorder="1" applyAlignment="1">
      <alignment horizontal="left"/>
    </xf>
    <xf numFmtId="1" fontId="7" fillId="0" borderId="1" xfId="0" applyNumberFormat="1" applyFont="1" applyBorder="1" applyAlignment="1">
      <alignment horizontal="center"/>
    </xf>
    <xf numFmtId="2" fontId="0" fillId="0" borderId="1" xfId="0" applyNumberFormat="1" applyFont="1" applyBorder="1"/>
    <xf numFmtId="0" fontId="0" fillId="0" borderId="2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3" fillId="0" borderId="1" xfId="0" applyFont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0" fontId="0" fillId="0" borderId="5" xfId="0" applyFont="1" applyBorder="1" applyAlignment="1"/>
    <xf numFmtId="2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/>
    <xf numFmtId="0" fontId="3" fillId="0" borderId="6" xfId="0" applyFont="1" applyFill="1" applyBorder="1" applyAlignment="1"/>
    <xf numFmtId="1" fontId="4" fillId="0" borderId="1" xfId="0" applyNumberFormat="1" applyFont="1" applyFill="1" applyBorder="1" applyAlignment="1">
      <alignment horizontal="center"/>
    </xf>
    <xf numFmtId="2" fontId="0" fillId="0" borderId="0" xfId="0" applyNumberFormat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2" fontId="9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5" fillId="0" borderId="0" xfId="9" applyFont="1"/>
    <xf numFmtId="2" fontId="5" fillId="0" borderId="0" xfId="9" applyNumberFormat="1" applyFont="1"/>
    <xf numFmtId="0" fontId="5" fillId="0" borderId="0" xfId="9" applyFont="1" applyFill="1" applyBorder="1"/>
    <xf numFmtId="0" fontId="8" fillId="0" borderId="0" xfId="0" applyFont="1" applyAlignment="1">
      <alignment horizont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/>
    </xf>
    <xf numFmtId="0" fontId="9" fillId="0" borderId="9" xfId="0" applyFont="1" applyBorder="1"/>
    <xf numFmtId="2" fontId="9" fillId="0" borderId="8" xfId="1" applyNumberFormat="1" applyFont="1" applyBorder="1" applyAlignment="1">
      <alignment horizontal="center"/>
    </xf>
    <xf numFmtId="2" fontId="9" fillId="0" borderId="1" xfId="1" applyNumberFormat="1" applyFont="1" applyBorder="1" applyAlignment="1">
      <alignment horizontal="center"/>
    </xf>
    <xf numFmtId="49" fontId="9" fillId="0" borderId="1" xfId="1" applyNumberFormat="1" applyFont="1" applyBorder="1" applyAlignment="1">
      <alignment horizontal="center"/>
    </xf>
    <xf numFmtId="0" fontId="9" fillId="0" borderId="2" xfId="0" applyFont="1" applyBorder="1"/>
    <xf numFmtId="0" fontId="9" fillId="0" borderId="2" xfId="0" applyFont="1" applyBorder="1" applyAlignment="1">
      <alignment horizontal="center"/>
    </xf>
    <xf numFmtId="2" fontId="9" fillId="0" borderId="2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0" fontId="9" fillId="0" borderId="1" xfId="5" applyFont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1" xfId="0" applyFont="1" applyBorder="1"/>
    <xf numFmtId="0" fontId="9" fillId="0" borderId="3" xfId="0" applyFont="1" applyBorder="1" applyAlignment="1">
      <alignment horizontal="left"/>
    </xf>
    <xf numFmtId="0" fontId="9" fillId="0" borderId="3" xfId="0" applyFont="1" applyBorder="1" applyAlignment="1">
      <alignment horizontal="center"/>
    </xf>
    <xf numFmtId="2" fontId="9" fillId="0" borderId="3" xfId="0" applyNumberFormat="1" applyFont="1" applyBorder="1" applyAlignment="1">
      <alignment horizontal="center"/>
    </xf>
    <xf numFmtId="0" fontId="11" fillId="0" borderId="1" xfId="0" applyFont="1" applyBorder="1"/>
    <xf numFmtId="2" fontId="9" fillId="0" borderId="3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/>
    <xf numFmtId="2" fontId="8" fillId="0" borderId="1" xfId="0" applyNumberFormat="1" applyFont="1" applyBorder="1" applyAlignment="1"/>
    <xf numFmtId="0" fontId="11" fillId="0" borderId="9" xfId="0" applyFont="1" applyBorder="1"/>
    <xf numFmtId="0" fontId="9" fillId="2" borderId="1" xfId="0" applyFont="1" applyFill="1" applyBorder="1" applyAlignment="1">
      <alignment horizontal="left"/>
    </xf>
    <xf numFmtId="2" fontId="8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vertical="center"/>
    </xf>
    <xf numFmtId="2" fontId="8" fillId="0" borderId="1" xfId="0" applyNumberFormat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0" fontId="9" fillId="0" borderId="1" xfId="0" quotePrefix="1" applyFont="1" applyBorder="1" applyAlignment="1">
      <alignment horizontal="left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0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  <cellStyle name="Обычный 4 2" xfId="6"/>
    <cellStyle name="Обычный 5" xfId="7"/>
    <cellStyle name="Обычный 6" xfId="8"/>
    <cellStyle name="Обычн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P49"/>
  <sheetViews>
    <sheetView view="pageBreakPreview" topLeftCell="A31" zoomScale="75" zoomScaleNormal="84" zoomScaleSheetLayoutView="75" workbookViewId="0">
      <selection activeCell="C55" sqref="C55"/>
    </sheetView>
  </sheetViews>
  <sheetFormatPr defaultColWidth="9" defaultRowHeight="15"/>
  <cols>
    <col min="1" max="1" width="23.7109375" customWidth="1"/>
    <col min="2" max="2" width="59.28515625" customWidth="1"/>
    <col min="3" max="3" width="11" customWidth="1"/>
    <col min="4" max="4" width="11.140625" customWidth="1"/>
    <col min="5" max="5" width="10.42578125" customWidth="1"/>
    <col min="6" max="6" width="12.5703125" customWidth="1"/>
    <col min="7" max="8" width="14.7109375" customWidth="1"/>
    <col min="9" max="10" width="9.5703125" customWidth="1"/>
    <col min="11" max="11" width="11.42578125" customWidth="1"/>
    <col min="12" max="12" width="9.5703125" customWidth="1"/>
    <col min="13" max="15" width="9.85546875" customWidth="1"/>
    <col min="16" max="16" width="9.5703125" customWidth="1"/>
  </cols>
  <sheetData>
    <row r="7" spans="1:16" ht="20.25">
      <c r="A7" s="87" t="s">
        <v>0</v>
      </c>
      <c r="B7" s="33" t="s">
        <v>1</v>
      </c>
      <c r="C7" s="33" t="s">
        <v>2</v>
      </c>
      <c r="D7" s="89" t="s">
        <v>3</v>
      </c>
      <c r="E7" s="90"/>
      <c r="F7" s="91"/>
      <c r="G7" s="33" t="s">
        <v>4</v>
      </c>
      <c r="H7" s="33" t="s">
        <v>5</v>
      </c>
      <c r="I7" s="87" t="s">
        <v>6</v>
      </c>
      <c r="J7" s="87" t="s">
        <v>7</v>
      </c>
      <c r="K7" s="87" t="s">
        <v>8</v>
      </c>
      <c r="L7" s="87" t="s">
        <v>9</v>
      </c>
      <c r="M7" s="87" t="s">
        <v>10</v>
      </c>
      <c r="N7" s="87" t="s">
        <v>11</v>
      </c>
      <c r="O7" s="87" t="s">
        <v>12</v>
      </c>
      <c r="P7" s="87" t="s">
        <v>13</v>
      </c>
    </row>
    <row r="8" spans="1:16" ht="20.25">
      <c r="A8" s="88"/>
      <c r="B8" s="34" t="s">
        <v>14</v>
      </c>
      <c r="C8" s="34" t="s">
        <v>14</v>
      </c>
      <c r="D8" s="35" t="s">
        <v>15</v>
      </c>
      <c r="E8" s="35" t="s">
        <v>16</v>
      </c>
      <c r="F8" s="35" t="s">
        <v>17</v>
      </c>
      <c r="G8" s="34" t="s">
        <v>18</v>
      </c>
      <c r="H8" s="34" t="s">
        <v>19</v>
      </c>
      <c r="I8" s="88"/>
      <c r="J8" s="88"/>
      <c r="K8" s="88"/>
      <c r="L8" s="88"/>
      <c r="M8" s="88"/>
      <c r="N8" s="88"/>
      <c r="O8" s="88"/>
      <c r="P8" s="88"/>
    </row>
    <row r="9" spans="1:16" ht="20.25">
      <c r="A9" s="36" t="s">
        <v>20</v>
      </c>
      <c r="B9" s="37" t="s">
        <v>21</v>
      </c>
      <c r="C9" s="38">
        <v>30</v>
      </c>
      <c r="D9" s="41">
        <v>7.6</v>
      </c>
      <c r="E9" s="41">
        <v>8</v>
      </c>
      <c r="F9" s="41">
        <v>0</v>
      </c>
      <c r="G9" s="41">
        <v>102</v>
      </c>
      <c r="H9" s="57" t="s">
        <v>22</v>
      </c>
      <c r="I9" s="41">
        <v>0.01</v>
      </c>
      <c r="J9" s="41">
        <v>0.9</v>
      </c>
      <c r="K9" s="41">
        <v>78</v>
      </c>
      <c r="L9" s="41">
        <v>0.22</v>
      </c>
      <c r="M9" s="41">
        <v>264</v>
      </c>
      <c r="N9" s="41">
        <v>10.5</v>
      </c>
      <c r="O9" s="41">
        <v>150</v>
      </c>
      <c r="P9" s="41">
        <v>0.3</v>
      </c>
    </row>
    <row r="10" spans="1:16" ht="20.25">
      <c r="A10" s="36" t="s">
        <v>23</v>
      </c>
      <c r="B10" s="37" t="s">
        <v>24</v>
      </c>
      <c r="C10" s="38">
        <v>305</v>
      </c>
      <c r="D10" s="41">
        <v>12</v>
      </c>
      <c r="E10" s="41">
        <v>22.4</v>
      </c>
      <c r="F10" s="41">
        <v>90</v>
      </c>
      <c r="G10" s="41">
        <v>609</v>
      </c>
      <c r="H10" s="38" t="s">
        <v>25</v>
      </c>
      <c r="I10" s="41">
        <v>7.0000000000000007E-2</v>
      </c>
      <c r="J10" s="41">
        <v>0.22</v>
      </c>
      <c r="K10" s="41">
        <v>39.6</v>
      </c>
      <c r="L10" s="41">
        <v>0.91</v>
      </c>
      <c r="M10" s="41">
        <v>223.2</v>
      </c>
      <c r="N10" s="41">
        <v>42</v>
      </c>
      <c r="O10" s="41">
        <v>201.6</v>
      </c>
      <c r="P10" s="41">
        <v>0.63</v>
      </c>
    </row>
    <row r="11" spans="1:16" ht="20.25">
      <c r="A11" s="36" t="s">
        <v>26</v>
      </c>
      <c r="B11" s="37" t="s">
        <v>27</v>
      </c>
      <c r="C11" s="38" t="s">
        <v>28</v>
      </c>
      <c r="D11" s="41">
        <v>0.2</v>
      </c>
      <c r="E11" s="41">
        <v>0</v>
      </c>
      <c r="F11" s="41">
        <v>16</v>
      </c>
      <c r="G11" s="41">
        <v>65</v>
      </c>
      <c r="H11" s="38" t="s">
        <v>29</v>
      </c>
      <c r="I11" s="41">
        <v>0</v>
      </c>
      <c r="J11" s="41">
        <v>0.01</v>
      </c>
      <c r="K11" s="41">
        <v>0.38</v>
      </c>
      <c r="L11" s="41">
        <v>1.1599999999999999</v>
      </c>
      <c r="M11" s="41">
        <v>14.2</v>
      </c>
      <c r="N11" s="41">
        <v>2</v>
      </c>
      <c r="O11" s="41">
        <v>8.5</v>
      </c>
      <c r="P11" s="41">
        <v>0.4</v>
      </c>
    </row>
    <row r="12" spans="1:16" ht="20.25">
      <c r="A12" s="46"/>
      <c r="B12" s="37" t="s">
        <v>30</v>
      </c>
      <c r="C12" s="38">
        <v>50</v>
      </c>
      <c r="D12" s="41">
        <v>4.6399999999999997</v>
      </c>
      <c r="E12" s="41">
        <v>0.99</v>
      </c>
      <c r="F12" s="41">
        <v>26.11</v>
      </c>
      <c r="G12" s="41">
        <v>132</v>
      </c>
      <c r="H12" s="38" t="s">
        <v>31</v>
      </c>
      <c r="I12" s="41">
        <v>0.08</v>
      </c>
      <c r="J12" s="41">
        <v>0.06</v>
      </c>
      <c r="K12" s="41">
        <v>3</v>
      </c>
      <c r="L12" s="41">
        <v>0.13</v>
      </c>
      <c r="M12" s="41">
        <v>30.2</v>
      </c>
      <c r="N12" s="41">
        <v>18.3</v>
      </c>
      <c r="O12" s="41">
        <v>51.7</v>
      </c>
      <c r="P12" s="41">
        <v>0.73</v>
      </c>
    </row>
    <row r="13" spans="1:16" ht="20.25">
      <c r="B13" s="37" t="s">
        <v>32</v>
      </c>
      <c r="C13" s="38">
        <v>30</v>
      </c>
      <c r="D13" s="41">
        <v>1.98</v>
      </c>
      <c r="E13" s="41">
        <v>0.36</v>
      </c>
      <c r="F13" s="41">
        <v>11.88</v>
      </c>
      <c r="G13" s="41">
        <v>51.24</v>
      </c>
      <c r="H13" s="38" t="s">
        <v>33</v>
      </c>
      <c r="I13" s="41">
        <v>0.06</v>
      </c>
      <c r="J13" s="41">
        <v>0.03</v>
      </c>
      <c r="K13" s="41">
        <v>0</v>
      </c>
      <c r="L13" s="41">
        <v>0</v>
      </c>
      <c r="M13" s="41">
        <v>10.5</v>
      </c>
      <c r="N13" s="41">
        <v>14.1</v>
      </c>
      <c r="O13" s="41">
        <v>47.4</v>
      </c>
      <c r="P13" s="41">
        <v>1.17</v>
      </c>
    </row>
    <row r="14" spans="1:16" ht="20.25">
      <c r="A14" s="38" t="s">
        <v>34</v>
      </c>
      <c r="B14" s="37"/>
      <c r="C14" s="36">
        <v>615</v>
      </c>
      <c r="D14" s="42">
        <f>SUM(D9:D13)</f>
        <v>26.42</v>
      </c>
      <c r="E14" s="42">
        <f>SUM(E9:E13)</f>
        <v>31.749999999999996</v>
      </c>
      <c r="F14" s="42">
        <f>SUM(F9:F13)</f>
        <v>143.99</v>
      </c>
      <c r="G14" s="42">
        <f>SUM(G9:G13)</f>
        <v>959.24</v>
      </c>
      <c r="H14" s="36"/>
      <c r="I14" s="42">
        <f t="shared" ref="I14:P14" si="0">SUM(I9:I13)</f>
        <v>0.22</v>
      </c>
      <c r="J14" s="42">
        <f t="shared" si="0"/>
        <v>1.2200000000000002</v>
      </c>
      <c r="K14" s="42">
        <f t="shared" si="0"/>
        <v>120.97999999999999</v>
      </c>
      <c r="L14" s="42">
        <f t="shared" si="0"/>
        <v>2.42</v>
      </c>
      <c r="M14" s="42">
        <f t="shared" si="0"/>
        <v>542.1</v>
      </c>
      <c r="N14" s="42">
        <f t="shared" si="0"/>
        <v>86.899999999999991</v>
      </c>
      <c r="O14" s="42">
        <f t="shared" si="0"/>
        <v>459.2</v>
      </c>
      <c r="P14" s="42">
        <f t="shared" si="0"/>
        <v>3.23</v>
      </c>
    </row>
    <row r="15" spans="1:16" ht="21">
      <c r="A15" s="80"/>
      <c r="B15" s="37" t="s">
        <v>35</v>
      </c>
      <c r="C15" s="38">
        <v>100</v>
      </c>
      <c r="D15" s="41">
        <v>1.53</v>
      </c>
      <c r="E15" s="41">
        <v>7.08</v>
      </c>
      <c r="F15" s="41">
        <v>8.36</v>
      </c>
      <c r="G15" s="41">
        <v>90.1</v>
      </c>
      <c r="H15" s="38" t="s">
        <v>36</v>
      </c>
      <c r="I15" s="41">
        <v>2.5999999999999999E-2</v>
      </c>
      <c r="J15" s="41">
        <v>2.5999999999999999E-2</v>
      </c>
      <c r="K15" s="41">
        <v>2.09</v>
      </c>
      <c r="L15" s="41">
        <v>12.44</v>
      </c>
      <c r="M15" s="41">
        <v>50.7</v>
      </c>
      <c r="N15" s="41">
        <v>17.3</v>
      </c>
      <c r="O15" s="41">
        <v>24</v>
      </c>
      <c r="P15" s="41">
        <v>0.4</v>
      </c>
    </row>
    <row r="16" spans="1:16" ht="20.25">
      <c r="A16" s="37"/>
      <c r="B16" s="37" t="s">
        <v>37</v>
      </c>
      <c r="C16" s="38">
        <v>250</v>
      </c>
      <c r="D16" s="41">
        <v>2</v>
      </c>
      <c r="E16" s="41">
        <v>2.5499999999999998</v>
      </c>
      <c r="F16" s="41">
        <v>15.86</v>
      </c>
      <c r="G16" s="41">
        <v>119.2</v>
      </c>
      <c r="H16" s="38" t="s">
        <v>38</v>
      </c>
      <c r="I16" s="41">
        <v>0.04</v>
      </c>
      <c r="J16" s="41">
        <v>3.9E-2</v>
      </c>
      <c r="K16" s="41">
        <v>134.5</v>
      </c>
      <c r="L16" s="41">
        <v>8</v>
      </c>
      <c r="M16" s="41">
        <v>27.61</v>
      </c>
      <c r="N16" s="41">
        <v>16.100000000000001</v>
      </c>
      <c r="O16" s="41">
        <v>36.43</v>
      </c>
      <c r="P16" s="41">
        <v>0.59</v>
      </c>
    </row>
    <row r="17" spans="1:16" ht="20.25">
      <c r="A17" s="37"/>
      <c r="B17" s="37" t="s">
        <v>39</v>
      </c>
      <c r="C17" s="38">
        <v>100</v>
      </c>
      <c r="D17" s="41">
        <v>10.24</v>
      </c>
      <c r="E17" s="41">
        <v>9.69</v>
      </c>
      <c r="F17" s="41">
        <v>6.26</v>
      </c>
      <c r="G17" s="41">
        <v>109.06</v>
      </c>
      <c r="H17" s="38" t="s">
        <v>40</v>
      </c>
      <c r="I17" s="41">
        <v>0.15</v>
      </c>
      <c r="J17" s="41">
        <v>0.21</v>
      </c>
      <c r="K17" s="41">
        <v>57.72</v>
      </c>
      <c r="L17" s="41">
        <v>2.0499999999999998</v>
      </c>
      <c r="M17" s="41">
        <v>60.13</v>
      </c>
      <c r="N17" s="41">
        <v>28.3</v>
      </c>
      <c r="O17" s="41">
        <v>211.76</v>
      </c>
      <c r="P17" s="41">
        <v>1.1200000000000001</v>
      </c>
    </row>
    <row r="18" spans="1:16" ht="20.25">
      <c r="A18" s="37"/>
      <c r="B18" s="37" t="s">
        <v>41</v>
      </c>
      <c r="C18" s="38">
        <v>180</v>
      </c>
      <c r="D18" s="41">
        <v>3.7</v>
      </c>
      <c r="E18" s="41">
        <v>8.1999999999999993</v>
      </c>
      <c r="F18" s="41">
        <v>31.4</v>
      </c>
      <c r="G18" s="41">
        <v>216</v>
      </c>
      <c r="H18" s="38" t="s">
        <v>42</v>
      </c>
      <c r="I18" s="41">
        <v>0.14000000000000001</v>
      </c>
      <c r="J18" s="41">
        <v>0.13</v>
      </c>
      <c r="K18" s="41">
        <v>23.74</v>
      </c>
      <c r="L18" s="41">
        <v>6.12</v>
      </c>
      <c r="M18" s="41">
        <v>50.39</v>
      </c>
      <c r="N18" s="41">
        <v>33.840000000000003</v>
      </c>
      <c r="O18" s="41">
        <v>102.48</v>
      </c>
      <c r="P18" s="41">
        <v>1.27</v>
      </c>
    </row>
    <row r="19" spans="1:16" ht="20.25">
      <c r="A19" s="36" t="s">
        <v>43</v>
      </c>
      <c r="B19" s="37" t="s">
        <v>44</v>
      </c>
      <c r="C19" s="38">
        <v>200</v>
      </c>
      <c r="D19" s="41">
        <v>1</v>
      </c>
      <c r="E19" s="41">
        <v>0</v>
      </c>
      <c r="F19" s="41">
        <v>24.4</v>
      </c>
      <c r="G19" s="41">
        <v>101.6</v>
      </c>
      <c r="H19" s="38" t="s">
        <v>45</v>
      </c>
      <c r="I19" s="41">
        <v>0.06</v>
      </c>
      <c r="J19" s="41">
        <v>0.1</v>
      </c>
      <c r="K19" s="41">
        <v>60</v>
      </c>
      <c r="L19" s="41">
        <v>70</v>
      </c>
      <c r="M19" s="41">
        <v>90</v>
      </c>
      <c r="N19" s="41">
        <v>0</v>
      </c>
      <c r="O19" s="41">
        <v>46</v>
      </c>
      <c r="P19" s="41">
        <v>2.4</v>
      </c>
    </row>
    <row r="20" spans="1:16" ht="20.25">
      <c r="A20" s="37"/>
      <c r="B20" s="37" t="s">
        <v>46</v>
      </c>
      <c r="C20" s="38">
        <v>55</v>
      </c>
      <c r="D20" s="41">
        <v>4.18</v>
      </c>
      <c r="E20" s="41">
        <v>0.44</v>
      </c>
      <c r="F20" s="41">
        <v>27.06</v>
      </c>
      <c r="G20" s="41">
        <v>128.91999999999999</v>
      </c>
      <c r="H20" s="38" t="s">
        <v>47</v>
      </c>
      <c r="I20" s="41">
        <v>0.06</v>
      </c>
      <c r="J20" s="41">
        <v>1.6500000000000001E-2</v>
      </c>
      <c r="K20" s="41">
        <v>0</v>
      </c>
      <c r="L20" s="41">
        <v>0</v>
      </c>
      <c r="M20" s="41">
        <v>11</v>
      </c>
      <c r="N20" s="41">
        <v>7.7</v>
      </c>
      <c r="O20" s="41">
        <v>35.75</v>
      </c>
      <c r="P20" s="41">
        <v>0.61</v>
      </c>
    </row>
    <row r="21" spans="1:16" ht="20.25">
      <c r="A21" s="37"/>
      <c r="B21" s="37" t="s">
        <v>32</v>
      </c>
      <c r="C21" s="38">
        <v>36</v>
      </c>
      <c r="D21" s="41">
        <v>2.38</v>
      </c>
      <c r="E21" s="41">
        <v>0.43</v>
      </c>
      <c r="F21" s="41">
        <v>14.26</v>
      </c>
      <c r="G21" s="41">
        <v>61.49</v>
      </c>
      <c r="H21" s="38" t="s">
        <v>33</v>
      </c>
      <c r="I21" s="41">
        <v>7.1999999999999995E-2</v>
      </c>
      <c r="J21" s="41">
        <v>3.5999999999999997E-2</v>
      </c>
      <c r="K21" s="41">
        <v>0</v>
      </c>
      <c r="L21" s="41">
        <v>0</v>
      </c>
      <c r="M21" s="41">
        <v>12.6</v>
      </c>
      <c r="N21" s="41">
        <v>16.920000000000002</v>
      </c>
      <c r="O21" s="41">
        <v>56.88</v>
      </c>
      <c r="P21" s="41">
        <v>1.4</v>
      </c>
    </row>
    <row r="22" spans="1:16" ht="20.25">
      <c r="B22" s="37" t="s">
        <v>48</v>
      </c>
      <c r="C22" s="38">
        <v>40</v>
      </c>
      <c r="D22" s="41">
        <v>13</v>
      </c>
      <c r="E22" s="41">
        <v>4.7</v>
      </c>
      <c r="F22" s="41">
        <v>29.76</v>
      </c>
      <c r="G22" s="41">
        <v>178.22</v>
      </c>
      <c r="H22" s="38" t="s">
        <v>45</v>
      </c>
      <c r="I22" s="41">
        <v>3.2000000000000001E-2</v>
      </c>
      <c r="J22" s="41">
        <v>0.02</v>
      </c>
      <c r="K22" s="41">
        <v>4</v>
      </c>
      <c r="L22" s="41">
        <v>0</v>
      </c>
      <c r="M22" s="41">
        <v>11.6</v>
      </c>
      <c r="N22" s="41">
        <v>8</v>
      </c>
      <c r="O22" s="41">
        <v>36</v>
      </c>
      <c r="P22" s="41">
        <v>0.84</v>
      </c>
    </row>
    <row r="23" spans="1:16" ht="20.25">
      <c r="B23" s="37" t="s">
        <v>49</v>
      </c>
      <c r="C23" s="38">
        <v>120</v>
      </c>
      <c r="D23" s="41">
        <v>0.47</v>
      </c>
      <c r="E23" s="41">
        <v>0</v>
      </c>
      <c r="F23" s="41">
        <v>15.12</v>
      </c>
      <c r="G23" s="41">
        <v>62.4</v>
      </c>
      <c r="H23" s="38" t="s">
        <v>50</v>
      </c>
      <c r="I23" s="41">
        <v>2.1999999999999999E-2</v>
      </c>
      <c r="J23" s="41">
        <v>3.3000000000000002E-2</v>
      </c>
      <c r="K23" s="41">
        <v>2.2000000000000002</v>
      </c>
      <c r="L23" s="41">
        <v>5.5</v>
      </c>
      <c r="M23" s="41">
        <v>20.9</v>
      </c>
      <c r="N23" s="41">
        <v>13.2</v>
      </c>
      <c r="O23" s="41">
        <v>17.600000000000001</v>
      </c>
      <c r="P23" s="41">
        <v>2.5299999999999998</v>
      </c>
    </row>
    <row r="24" spans="1:16" ht="20.25">
      <c r="A24" s="38" t="s">
        <v>51</v>
      </c>
      <c r="B24" s="37"/>
      <c r="C24" s="36">
        <v>1081</v>
      </c>
      <c r="D24" s="42">
        <f>SUM(D15:D23)</f>
        <v>38.5</v>
      </c>
      <c r="E24" s="42">
        <f>SUM(E15:E23)</f>
        <v>33.090000000000003</v>
      </c>
      <c r="F24" s="42">
        <f>SUM(F15:F23)</f>
        <v>172.48000000000002</v>
      </c>
      <c r="G24" s="42">
        <f>SUM(G15:G23)</f>
        <v>1066.99</v>
      </c>
      <c r="H24" s="36"/>
      <c r="I24" s="42">
        <f t="shared" ref="I24:P24" si="1">SUM(I15:I23)</f>
        <v>0.60199999999999998</v>
      </c>
      <c r="J24" s="42">
        <f t="shared" si="1"/>
        <v>0.61050000000000004</v>
      </c>
      <c r="K24" s="42">
        <f t="shared" si="1"/>
        <v>284.25</v>
      </c>
      <c r="L24" s="42">
        <f t="shared" si="1"/>
        <v>104.11</v>
      </c>
      <c r="M24" s="42">
        <f t="shared" si="1"/>
        <v>334.93</v>
      </c>
      <c r="N24" s="42">
        <f t="shared" si="1"/>
        <v>141.36000000000001</v>
      </c>
      <c r="O24" s="42">
        <f t="shared" si="1"/>
        <v>566.90000000000009</v>
      </c>
      <c r="P24" s="42">
        <f t="shared" si="1"/>
        <v>11.16</v>
      </c>
    </row>
    <row r="25" spans="1:16" ht="20.25">
      <c r="A25" s="37"/>
      <c r="B25" s="37" t="s">
        <v>52</v>
      </c>
      <c r="C25" s="38">
        <v>180</v>
      </c>
      <c r="D25" s="41">
        <v>4.1399999999999997</v>
      </c>
      <c r="E25" s="41">
        <v>9.18</v>
      </c>
      <c r="F25" s="41">
        <v>19.260000000000002</v>
      </c>
      <c r="G25" s="41">
        <v>174.6</v>
      </c>
      <c r="H25" s="38" t="s">
        <v>53</v>
      </c>
      <c r="I25" s="41">
        <v>0.09</v>
      </c>
      <c r="J25" s="41">
        <v>0.11</v>
      </c>
      <c r="K25" s="41">
        <v>512</v>
      </c>
      <c r="L25" s="41">
        <v>16.3</v>
      </c>
      <c r="M25" s="41">
        <v>74.7</v>
      </c>
      <c r="N25" s="41">
        <v>38.700000000000003</v>
      </c>
      <c r="O25" s="41">
        <v>93.3</v>
      </c>
      <c r="P25" s="41">
        <v>1.36</v>
      </c>
    </row>
    <row r="26" spans="1:16" ht="20.25">
      <c r="A26" s="36" t="s">
        <v>54</v>
      </c>
      <c r="B26" s="37" t="s">
        <v>55</v>
      </c>
      <c r="C26" s="38" t="s">
        <v>28</v>
      </c>
      <c r="D26" s="41">
        <v>0.16</v>
      </c>
      <c r="E26" s="41">
        <v>0</v>
      </c>
      <c r="F26" s="41">
        <v>29</v>
      </c>
      <c r="G26" s="41">
        <v>116.6</v>
      </c>
      <c r="H26" s="38" t="s">
        <v>56</v>
      </c>
      <c r="I26" s="41">
        <v>0.01</v>
      </c>
      <c r="J26" s="41">
        <v>0.01</v>
      </c>
      <c r="K26" s="41">
        <v>1.58</v>
      </c>
      <c r="L26" s="41">
        <v>3.12</v>
      </c>
      <c r="M26" s="41">
        <v>10</v>
      </c>
      <c r="N26" s="41">
        <v>4.7</v>
      </c>
      <c r="O26" s="41">
        <v>6.1</v>
      </c>
      <c r="P26" s="41">
        <v>1.02</v>
      </c>
    </row>
    <row r="27" spans="1:16" ht="20.25">
      <c r="A27" s="38"/>
      <c r="B27" s="37" t="s">
        <v>32</v>
      </c>
      <c r="C27" s="38">
        <v>24</v>
      </c>
      <c r="D27" s="41">
        <v>0.16</v>
      </c>
      <c r="E27" s="41">
        <v>0.28999999999999998</v>
      </c>
      <c r="F27" s="41">
        <v>9.5</v>
      </c>
      <c r="G27" s="41">
        <v>41</v>
      </c>
      <c r="H27" s="38" t="s">
        <v>33</v>
      </c>
      <c r="I27" s="41">
        <v>4.2999999999999997E-2</v>
      </c>
      <c r="J27" s="41">
        <v>1.9E-2</v>
      </c>
      <c r="K27" s="41">
        <v>0</v>
      </c>
      <c r="L27" s="41">
        <v>0</v>
      </c>
      <c r="M27" s="41">
        <v>8.4</v>
      </c>
      <c r="N27" s="41">
        <v>11.28</v>
      </c>
      <c r="O27" s="41">
        <v>37.92</v>
      </c>
      <c r="P27" s="41">
        <v>0.93600000000000005</v>
      </c>
    </row>
    <row r="28" spans="1:16" ht="20.25">
      <c r="A28" s="38" t="s">
        <v>57</v>
      </c>
      <c r="B28" s="37"/>
      <c r="C28" s="36">
        <v>404</v>
      </c>
      <c r="D28" s="42">
        <f t="shared" ref="D28:G28" si="2">SUM(D25:D27)</f>
        <v>4.46</v>
      </c>
      <c r="E28" s="42">
        <f t="shared" si="2"/>
        <v>9.4699999999999989</v>
      </c>
      <c r="F28" s="42">
        <f t="shared" si="2"/>
        <v>57.760000000000005</v>
      </c>
      <c r="G28" s="42">
        <f t="shared" si="2"/>
        <v>332.2</v>
      </c>
      <c r="H28" s="36"/>
      <c r="I28" s="42">
        <f t="shared" ref="I28:P28" si="3">SUM(I25:I27)</f>
        <v>0.14299999999999999</v>
      </c>
      <c r="J28" s="42">
        <f t="shared" si="3"/>
        <v>0.13899999999999998</v>
      </c>
      <c r="K28" s="42">
        <f t="shared" si="3"/>
        <v>513.58000000000004</v>
      </c>
      <c r="L28" s="42">
        <f t="shared" si="3"/>
        <v>19.420000000000002</v>
      </c>
      <c r="M28" s="42">
        <f t="shared" si="3"/>
        <v>93.100000000000009</v>
      </c>
      <c r="N28" s="42">
        <f t="shared" si="3"/>
        <v>54.680000000000007</v>
      </c>
      <c r="O28" s="42">
        <f t="shared" si="3"/>
        <v>137.32</v>
      </c>
      <c r="P28" s="42">
        <f t="shared" si="3"/>
        <v>3.3159999999999998</v>
      </c>
    </row>
    <row r="29" spans="1:16" ht="20.25">
      <c r="A29" s="36" t="s">
        <v>20</v>
      </c>
      <c r="B29" s="37" t="s">
        <v>58</v>
      </c>
      <c r="C29" s="73">
        <v>100</v>
      </c>
      <c r="D29" s="39">
        <v>7.2</v>
      </c>
      <c r="E29" s="39">
        <v>7</v>
      </c>
      <c r="F29" s="39">
        <v>3.7</v>
      </c>
      <c r="G29" s="39">
        <v>82.86</v>
      </c>
      <c r="H29" s="39" t="s">
        <v>59</v>
      </c>
      <c r="I29" s="83">
        <v>0.03</v>
      </c>
      <c r="J29" s="83">
        <v>0.05</v>
      </c>
      <c r="K29" s="83">
        <v>50.8</v>
      </c>
      <c r="L29" s="83">
        <v>28.8</v>
      </c>
      <c r="M29" s="83">
        <v>41</v>
      </c>
      <c r="N29" s="83">
        <v>16</v>
      </c>
      <c r="O29" s="83">
        <v>44</v>
      </c>
      <c r="P29" s="83">
        <v>0.8</v>
      </c>
    </row>
    <row r="30" spans="1:16" ht="20.25">
      <c r="A30" s="36" t="s">
        <v>60</v>
      </c>
      <c r="B30" s="85" t="s">
        <v>61</v>
      </c>
      <c r="C30" s="76">
        <v>100</v>
      </c>
      <c r="D30" s="39">
        <v>16.5</v>
      </c>
      <c r="E30" s="39">
        <v>16</v>
      </c>
      <c r="F30" s="39">
        <v>20</v>
      </c>
      <c r="G30" s="39">
        <v>290</v>
      </c>
      <c r="H30" s="39" t="s">
        <v>62</v>
      </c>
      <c r="I30" s="83">
        <v>5.5E-2</v>
      </c>
      <c r="J30" s="83">
        <v>0.1</v>
      </c>
      <c r="K30" s="83">
        <v>0</v>
      </c>
      <c r="L30" s="83">
        <v>0.3</v>
      </c>
      <c r="M30" s="83">
        <v>20.2</v>
      </c>
      <c r="N30" s="83">
        <v>20.8</v>
      </c>
      <c r="O30" s="83">
        <v>146.47999999999999</v>
      </c>
      <c r="P30" s="83">
        <v>2.33</v>
      </c>
    </row>
    <row r="31" spans="1:16" ht="20.25">
      <c r="A31" s="36"/>
      <c r="B31" s="81" t="s">
        <v>63</v>
      </c>
      <c r="C31" s="76">
        <v>30</v>
      </c>
      <c r="D31" s="39">
        <v>0.78</v>
      </c>
      <c r="E31" s="39">
        <v>1.4</v>
      </c>
      <c r="F31" s="39">
        <v>2.5</v>
      </c>
      <c r="G31" s="39">
        <v>26.4</v>
      </c>
      <c r="H31" s="39" t="s">
        <v>64</v>
      </c>
      <c r="I31" s="83">
        <v>0.01</v>
      </c>
      <c r="J31" s="83">
        <v>0</v>
      </c>
      <c r="K31" s="83">
        <v>38.4</v>
      </c>
      <c r="L31" s="83">
        <v>0.8</v>
      </c>
      <c r="M31" s="83">
        <v>2.76</v>
      </c>
      <c r="N31" s="83">
        <v>3.6</v>
      </c>
      <c r="O31" s="83">
        <v>7.2</v>
      </c>
      <c r="P31" s="83">
        <v>0.16</v>
      </c>
    </row>
    <row r="32" spans="1:16" ht="20.25">
      <c r="A32" s="36" t="s">
        <v>26</v>
      </c>
      <c r="B32" s="47" t="s">
        <v>65</v>
      </c>
      <c r="C32" s="76">
        <v>180</v>
      </c>
      <c r="D32" s="39">
        <v>10.8</v>
      </c>
      <c r="E32" s="39">
        <v>12.96</v>
      </c>
      <c r="F32" s="39">
        <v>49.5</v>
      </c>
      <c r="G32" s="39">
        <v>363.6</v>
      </c>
      <c r="H32" s="39" t="s">
        <v>66</v>
      </c>
      <c r="I32" s="83">
        <v>0.25</v>
      </c>
      <c r="J32" s="83">
        <v>0.14000000000000001</v>
      </c>
      <c r="K32" s="83">
        <v>23.04</v>
      </c>
      <c r="L32" s="83">
        <v>0</v>
      </c>
      <c r="M32" s="83">
        <v>18</v>
      </c>
      <c r="N32" s="83">
        <v>144</v>
      </c>
      <c r="O32" s="83">
        <v>217.2</v>
      </c>
      <c r="P32" s="83">
        <v>2.4500000000000002</v>
      </c>
    </row>
    <row r="33" spans="1:16" ht="20.25">
      <c r="A33" s="37"/>
      <c r="B33" s="37" t="s">
        <v>67</v>
      </c>
      <c r="C33" s="73" t="s">
        <v>28</v>
      </c>
      <c r="D33" s="39">
        <v>5.8</v>
      </c>
      <c r="E33" s="39">
        <v>6.6</v>
      </c>
      <c r="F33" s="39">
        <v>9.9</v>
      </c>
      <c r="G33" s="39">
        <v>122</v>
      </c>
      <c r="H33" s="39" t="s">
        <v>68</v>
      </c>
      <c r="I33" s="83">
        <v>0.08</v>
      </c>
      <c r="J33" s="83">
        <v>2.6</v>
      </c>
      <c r="K33" s="83">
        <v>0.02</v>
      </c>
      <c r="L33" s="83">
        <v>0</v>
      </c>
      <c r="M33" s="83">
        <v>240</v>
      </c>
      <c r="N33" s="83">
        <v>180</v>
      </c>
      <c r="O33" s="83">
        <v>28</v>
      </c>
      <c r="P33" s="83">
        <v>0.12</v>
      </c>
    </row>
    <row r="34" spans="1:16" ht="20.25">
      <c r="A34" s="37"/>
      <c r="B34" s="37" t="s">
        <v>46</v>
      </c>
      <c r="C34" s="73">
        <v>30</v>
      </c>
      <c r="D34" s="39">
        <v>2.2799999999999998</v>
      </c>
      <c r="E34" s="39">
        <v>0.24</v>
      </c>
      <c r="F34" s="39">
        <v>14.76</v>
      </c>
      <c r="G34" s="39">
        <v>70.319999999999993</v>
      </c>
      <c r="H34" s="39" t="s">
        <v>47</v>
      </c>
      <c r="I34" s="83">
        <v>3.3000000000000002E-2</v>
      </c>
      <c r="J34" s="83">
        <v>8.9999999999999993E-3</v>
      </c>
      <c r="K34" s="83">
        <v>0</v>
      </c>
      <c r="L34" s="83">
        <v>0</v>
      </c>
      <c r="M34" s="83">
        <v>6</v>
      </c>
      <c r="N34" s="83">
        <v>4.2</v>
      </c>
      <c r="O34" s="83">
        <v>19.5</v>
      </c>
      <c r="P34" s="83">
        <v>0.33</v>
      </c>
    </row>
    <row r="35" spans="1:16" ht="20.25">
      <c r="B35" s="37" t="s">
        <v>32</v>
      </c>
      <c r="C35" s="73">
        <v>30</v>
      </c>
      <c r="D35" s="39">
        <v>1.98</v>
      </c>
      <c r="E35" s="39">
        <v>0.36</v>
      </c>
      <c r="F35" s="39">
        <v>11.88</v>
      </c>
      <c r="G35" s="39">
        <v>51.24</v>
      </c>
      <c r="H35" s="39" t="s">
        <v>33</v>
      </c>
      <c r="I35" s="83">
        <v>0.06</v>
      </c>
      <c r="J35" s="83">
        <v>0.03</v>
      </c>
      <c r="K35" s="83">
        <v>0</v>
      </c>
      <c r="L35" s="83">
        <v>0</v>
      </c>
      <c r="M35" s="83">
        <v>10.5</v>
      </c>
      <c r="N35" s="83">
        <v>14.1</v>
      </c>
      <c r="O35" s="83">
        <v>47.4</v>
      </c>
      <c r="P35" s="83">
        <v>1.17</v>
      </c>
    </row>
    <row r="36" spans="1:16" ht="20.25">
      <c r="A36" s="37" t="s">
        <v>34</v>
      </c>
      <c r="B36" s="37"/>
      <c r="C36" s="77">
        <v>640</v>
      </c>
      <c r="D36" s="40">
        <f>SUM(D29:D35)</f>
        <v>45.339999999999996</v>
      </c>
      <c r="E36" s="40">
        <f>SUM(E29:E35)</f>
        <v>44.56</v>
      </c>
      <c r="F36" s="40">
        <f>SUM(F29:F35)</f>
        <v>112.24000000000001</v>
      </c>
      <c r="G36" s="82">
        <f>SUM(G29:G35)</f>
        <v>1006.4200000000001</v>
      </c>
      <c r="H36" s="40"/>
      <c r="I36" s="84">
        <f t="shared" ref="I36:P36" si="4">SUM(I29:I35)</f>
        <v>0.51800000000000002</v>
      </c>
      <c r="J36" s="84">
        <f t="shared" si="4"/>
        <v>2.9289999999999998</v>
      </c>
      <c r="K36" s="84">
        <f t="shared" si="4"/>
        <v>112.25999999999998</v>
      </c>
      <c r="L36" s="84">
        <f t="shared" si="4"/>
        <v>29.900000000000002</v>
      </c>
      <c r="M36" s="84">
        <f t="shared" si="4"/>
        <v>338.46000000000004</v>
      </c>
      <c r="N36" s="84">
        <f t="shared" si="4"/>
        <v>382.7</v>
      </c>
      <c r="O36" s="84">
        <f t="shared" si="4"/>
        <v>509.78</v>
      </c>
      <c r="P36" s="84">
        <f t="shared" si="4"/>
        <v>7.36</v>
      </c>
    </row>
    <row r="37" spans="1:16" ht="20.25">
      <c r="A37" s="37"/>
      <c r="B37" s="37" t="s">
        <v>69</v>
      </c>
      <c r="C37" s="73">
        <v>100</v>
      </c>
      <c r="D37" s="39">
        <v>0.8</v>
      </c>
      <c r="E37" s="39">
        <v>0</v>
      </c>
      <c r="F37" s="39">
        <v>3.3</v>
      </c>
      <c r="G37" s="39">
        <v>16</v>
      </c>
      <c r="H37" s="39" t="s">
        <v>70</v>
      </c>
      <c r="I37" s="83">
        <v>0.02</v>
      </c>
      <c r="J37" s="83">
        <v>0.03</v>
      </c>
      <c r="K37" s="83">
        <v>106.4</v>
      </c>
      <c r="L37" s="83">
        <v>20</v>
      </c>
      <c r="M37" s="83">
        <v>11.2</v>
      </c>
      <c r="N37" s="83">
        <v>16</v>
      </c>
      <c r="O37" s="83">
        <v>21.33</v>
      </c>
      <c r="P37" s="83">
        <v>0.72</v>
      </c>
    </row>
    <row r="38" spans="1:16" ht="20.25">
      <c r="A38" s="37"/>
      <c r="B38" s="37" t="s">
        <v>71</v>
      </c>
      <c r="C38" s="73">
        <v>250</v>
      </c>
      <c r="D38" s="39">
        <v>6.1</v>
      </c>
      <c r="E38" s="39">
        <v>6.8</v>
      </c>
      <c r="F38" s="39">
        <v>22.2</v>
      </c>
      <c r="G38" s="39">
        <v>167</v>
      </c>
      <c r="H38" s="39" t="s">
        <v>38</v>
      </c>
      <c r="I38" s="83">
        <v>0.3</v>
      </c>
      <c r="J38" s="83">
        <v>1</v>
      </c>
      <c r="K38" s="83">
        <v>0</v>
      </c>
      <c r="L38" s="83">
        <v>22.25</v>
      </c>
      <c r="M38" s="83">
        <v>53.03</v>
      </c>
      <c r="N38" s="83">
        <v>95.43</v>
      </c>
      <c r="O38" s="83">
        <v>37.03</v>
      </c>
      <c r="P38" s="83">
        <v>2.68</v>
      </c>
    </row>
    <row r="39" spans="1:16" ht="20.25">
      <c r="A39" s="37"/>
      <c r="B39" s="37" t="s">
        <v>72</v>
      </c>
      <c r="C39" s="73">
        <v>200</v>
      </c>
      <c r="D39" s="39">
        <v>22</v>
      </c>
      <c r="E39" s="39">
        <v>21.8</v>
      </c>
      <c r="F39" s="39">
        <v>13.2</v>
      </c>
      <c r="G39" s="39">
        <v>339.4</v>
      </c>
      <c r="H39" s="39" t="s">
        <v>73</v>
      </c>
      <c r="I39" s="83">
        <v>0.08</v>
      </c>
      <c r="J39" s="83">
        <v>0.19</v>
      </c>
      <c r="K39" s="83">
        <v>103</v>
      </c>
      <c r="L39" s="83">
        <v>28.9</v>
      </c>
      <c r="M39" s="83">
        <v>84</v>
      </c>
      <c r="N39" s="83">
        <v>48</v>
      </c>
      <c r="O39" s="83">
        <v>233</v>
      </c>
      <c r="P39" s="83">
        <v>3.66</v>
      </c>
    </row>
    <row r="40" spans="1:16" ht="20.25">
      <c r="A40" s="36" t="s">
        <v>43</v>
      </c>
      <c r="B40" s="37" t="s">
        <v>74</v>
      </c>
      <c r="C40" s="73" t="s">
        <v>28</v>
      </c>
      <c r="D40" s="39">
        <v>1.4</v>
      </c>
      <c r="E40" s="39">
        <v>1.6</v>
      </c>
      <c r="F40" s="39">
        <v>17.7</v>
      </c>
      <c r="G40" s="39">
        <v>91</v>
      </c>
      <c r="H40" s="39" t="s">
        <v>75</v>
      </c>
      <c r="I40" s="83">
        <v>0.03</v>
      </c>
      <c r="J40" s="83">
        <v>0.21</v>
      </c>
      <c r="K40" s="83">
        <v>22.08</v>
      </c>
      <c r="L40" s="83">
        <v>0.9</v>
      </c>
      <c r="M40" s="83">
        <v>179.4</v>
      </c>
      <c r="N40" s="83">
        <v>23.93</v>
      </c>
      <c r="O40" s="83">
        <v>135.9</v>
      </c>
      <c r="P40" s="83">
        <v>0.86</v>
      </c>
    </row>
    <row r="41" spans="1:16" ht="20.25">
      <c r="A41" s="37"/>
      <c r="B41" s="37" t="s">
        <v>46</v>
      </c>
      <c r="C41" s="73">
        <v>55</v>
      </c>
      <c r="D41" s="39">
        <v>4.18</v>
      </c>
      <c r="E41" s="39">
        <v>0.44</v>
      </c>
      <c r="F41" s="39">
        <v>27.06</v>
      </c>
      <c r="G41" s="39">
        <v>128.91999999999999</v>
      </c>
      <c r="H41" s="39" t="s">
        <v>47</v>
      </c>
      <c r="I41" s="83">
        <v>0.06</v>
      </c>
      <c r="J41" s="83">
        <v>1.6500000000000001E-2</v>
      </c>
      <c r="K41" s="83">
        <v>0</v>
      </c>
      <c r="L41" s="83">
        <v>0</v>
      </c>
      <c r="M41" s="83">
        <v>11</v>
      </c>
      <c r="N41" s="83">
        <v>7.7</v>
      </c>
      <c r="O41" s="83">
        <v>35.75</v>
      </c>
      <c r="P41" s="83">
        <v>0.61</v>
      </c>
    </row>
    <row r="42" spans="1:16" ht="20.25">
      <c r="A42" s="37"/>
      <c r="B42" s="37" t="s">
        <v>32</v>
      </c>
      <c r="C42" s="73">
        <v>36</v>
      </c>
      <c r="D42" s="39">
        <v>2.38</v>
      </c>
      <c r="E42" s="39">
        <v>0.43</v>
      </c>
      <c r="F42" s="39">
        <v>14.26</v>
      </c>
      <c r="G42" s="39">
        <v>61.49</v>
      </c>
      <c r="H42" s="39" t="s">
        <v>33</v>
      </c>
      <c r="I42" s="83">
        <v>7.1999999999999995E-2</v>
      </c>
      <c r="J42" s="83">
        <v>3.5999999999999997E-2</v>
      </c>
      <c r="K42" s="83">
        <v>0</v>
      </c>
      <c r="L42" s="83">
        <v>0</v>
      </c>
      <c r="M42" s="83">
        <v>12.6</v>
      </c>
      <c r="N42" s="83">
        <v>16.920000000000002</v>
      </c>
      <c r="O42" s="83">
        <v>56.88</v>
      </c>
      <c r="P42" s="83">
        <v>1.4</v>
      </c>
    </row>
    <row r="43" spans="1:16" ht="20.25">
      <c r="B43" s="37" t="s">
        <v>49</v>
      </c>
      <c r="C43" s="73">
        <v>120</v>
      </c>
      <c r="D43" s="39">
        <v>0.47</v>
      </c>
      <c r="E43" s="39">
        <v>0</v>
      </c>
      <c r="F43" s="39">
        <v>15.12</v>
      </c>
      <c r="G43" s="39">
        <v>62.4</v>
      </c>
      <c r="H43" s="39" t="s">
        <v>50</v>
      </c>
      <c r="I43" s="83">
        <v>4.3999999999999997E-2</v>
      </c>
      <c r="J43" s="83">
        <v>3.3000000000000002E-2</v>
      </c>
      <c r="K43" s="83">
        <v>0</v>
      </c>
      <c r="L43" s="83">
        <v>11</v>
      </c>
      <c r="M43" s="83">
        <v>8.8000000000000007</v>
      </c>
      <c r="N43" s="83">
        <v>48.4</v>
      </c>
      <c r="O43" s="83">
        <v>30.2</v>
      </c>
      <c r="P43" s="83">
        <v>0.66</v>
      </c>
    </row>
    <row r="44" spans="1:16" ht="20.25">
      <c r="A44" s="37" t="s">
        <v>51</v>
      </c>
      <c r="B44" s="37"/>
      <c r="C44" s="77">
        <v>961</v>
      </c>
      <c r="D44" s="40">
        <f t="shared" ref="D44:G44" si="5">SUM(D37:D43)</f>
        <v>37.33</v>
      </c>
      <c r="E44" s="40">
        <f t="shared" si="5"/>
        <v>31.070000000000004</v>
      </c>
      <c r="F44" s="40">
        <f t="shared" si="5"/>
        <v>112.84000000000002</v>
      </c>
      <c r="G44" s="40">
        <f t="shared" si="5"/>
        <v>866.20999999999992</v>
      </c>
      <c r="H44" s="40"/>
      <c r="I44" s="84">
        <f t="shared" ref="I44:P44" si="6">SUM(I37:I43)</f>
        <v>0.60600000000000009</v>
      </c>
      <c r="J44" s="84">
        <f t="shared" si="6"/>
        <v>1.5154999999999998</v>
      </c>
      <c r="K44" s="84">
        <f t="shared" si="6"/>
        <v>231.48000000000002</v>
      </c>
      <c r="L44" s="84">
        <f t="shared" si="6"/>
        <v>83.050000000000011</v>
      </c>
      <c r="M44" s="84">
        <f t="shared" si="6"/>
        <v>360.03000000000003</v>
      </c>
      <c r="N44" s="84">
        <f t="shared" si="6"/>
        <v>256.38</v>
      </c>
      <c r="O44" s="84">
        <f t="shared" si="6"/>
        <v>550.09</v>
      </c>
      <c r="P44" s="84">
        <f t="shared" si="6"/>
        <v>10.590000000000002</v>
      </c>
    </row>
    <row r="45" spans="1:16" ht="20.25">
      <c r="A45" s="37"/>
      <c r="B45" s="37" t="s">
        <v>76</v>
      </c>
      <c r="C45" s="73">
        <v>100</v>
      </c>
      <c r="D45" s="39">
        <v>2.6</v>
      </c>
      <c r="E45" s="39">
        <v>5</v>
      </c>
      <c r="F45" s="39">
        <v>3.1</v>
      </c>
      <c r="G45" s="39">
        <v>69</v>
      </c>
      <c r="H45" s="39" t="s">
        <v>77</v>
      </c>
      <c r="I45" s="83">
        <v>2.5999999999999999E-2</v>
      </c>
      <c r="J45" s="83">
        <v>2.5999999999999999E-2</v>
      </c>
      <c r="K45" s="83">
        <v>1.76</v>
      </c>
      <c r="L45" s="83">
        <v>22.36</v>
      </c>
      <c r="M45" s="83">
        <v>71.09</v>
      </c>
      <c r="N45" s="83">
        <v>13.01</v>
      </c>
      <c r="O45" s="83">
        <v>26.33</v>
      </c>
      <c r="P45" s="83">
        <v>0.87</v>
      </c>
    </row>
    <row r="46" spans="1:16" ht="20.25">
      <c r="B46" s="37" t="s">
        <v>78</v>
      </c>
      <c r="C46" s="73" t="s">
        <v>79</v>
      </c>
      <c r="D46" s="39">
        <v>10.53</v>
      </c>
      <c r="E46" s="39">
        <v>11.46</v>
      </c>
      <c r="F46" s="39">
        <v>16.18</v>
      </c>
      <c r="G46" s="39">
        <v>228.4</v>
      </c>
      <c r="H46" s="39" t="s">
        <v>80</v>
      </c>
      <c r="I46" s="83">
        <v>0.04</v>
      </c>
      <c r="J46" s="83">
        <v>0.09</v>
      </c>
      <c r="K46" s="83">
        <v>26.24</v>
      </c>
      <c r="L46" s="83">
        <v>3.6</v>
      </c>
      <c r="M46" s="83">
        <v>52.2</v>
      </c>
      <c r="N46" s="83">
        <v>26.1</v>
      </c>
      <c r="O46" s="83">
        <v>134.13</v>
      </c>
      <c r="P46" s="83">
        <v>2.87</v>
      </c>
    </row>
    <row r="47" spans="1:16" ht="20.25">
      <c r="A47" s="36" t="s">
        <v>54</v>
      </c>
      <c r="B47" s="37" t="s">
        <v>81</v>
      </c>
      <c r="C47" s="73" t="s">
        <v>28</v>
      </c>
      <c r="D47" s="39">
        <v>0</v>
      </c>
      <c r="E47" s="39">
        <v>0</v>
      </c>
      <c r="F47" s="39">
        <v>18.399999999999999</v>
      </c>
      <c r="G47" s="39">
        <v>73.599999999999994</v>
      </c>
      <c r="H47" s="39" t="s">
        <v>82</v>
      </c>
      <c r="I47" s="83">
        <v>0</v>
      </c>
      <c r="J47" s="83">
        <v>0.03</v>
      </c>
      <c r="K47" s="83">
        <v>0</v>
      </c>
      <c r="L47" s="83">
        <v>0.6</v>
      </c>
      <c r="M47" s="83">
        <v>8.76</v>
      </c>
      <c r="N47" s="83">
        <v>3</v>
      </c>
      <c r="O47" s="83">
        <v>13.9</v>
      </c>
      <c r="P47" s="83">
        <v>0.87</v>
      </c>
    </row>
    <row r="48" spans="1:16" ht="20.25">
      <c r="B48" s="37" t="s">
        <v>83</v>
      </c>
      <c r="C48" s="73">
        <v>30</v>
      </c>
      <c r="D48" s="39">
        <v>2.2799999999999998</v>
      </c>
      <c r="E48" s="39">
        <v>0.24</v>
      </c>
      <c r="F48" s="39">
        <v>14.76</v>
      </c>
      <c r="G48" s="39">
        <v>70.319999999999993</v>
      </c>
      <c r="H48" s="39" t="s">
        <v>47</v>
      </c>
      <c r="I48" s="83">
        <v>0.03</v>
      </c>
      <c r="J48" s="83">
        <v>8.9999999999999993E-3</v>
      </c>
      <c r="K48" s="83">
        <v>0</v>
      </c>
      <c r="L48" s="83">
        <v>0</v>
      </c>
      <c r="M48" s="83">
        <v>6</v>
      </c>
      <c r="N48" s="83">
        <v>4.2</v>
      </c>
      <c r="O48" s="83">
        <v>19.5</v>
      </c>
      <c r="P48" s="83">
        <v>0.33</v>
      </c>
    </row>
    <row r="49" spans="1:16" ht="20.25">
      <c r="A49" s="37" t="s">
        <v>57</v>
      </c>
      <c r="B49" s="37"/>
      <c r="C49" s="77">
        <v>420</v>
      </c>
      <c r="D49" s="40">
        <f t="shared" ref="D49:G49" si="7">SUM(D45:D48)</f>
        <v>15.409999999999998</v>
      </c>
      <c r="E49" s="40">
        <f t="shared" si="7"/>
        <v>16.7</v>
      </c>
      <c r="F49" s="40">
        <f t="shared" si="7"/>
        <v>52.44</v>
      </c>
      <c r="G49" s="40">
        <f t="shared" si="7"/>
        <v>441.32</v>
      </c>
      <c r="H49" s="40"/>
      <c r="I49" s="84">
        <f t="shared" ref="I49:P49" si="8">SUM(I45:I48)</f>
        <v>9.6000000000000002E-2</v>
      </c>
      <c r="J49" s="84">
        <f t="shared" si="8"/>
        <v>0.155</v>
      </c>
      <c r="K49" s="84">
        <f t="shared" si="8"/>
        <v>28</v>
      </c>
      <c r="L49" s="84">
        <f t="shared" si="8"/>
        <v>26.560000000000002</v>
      </c>
      <c r="M49" s="84">
        <f t="shared" si="8"/>
        <v>138.05000000000001</v>
      </c>
      <c r="N49" s="84">
        <f t="shared" si="8"/>
        <v>46.31</v>
      </c>
      <c r="O49" s="84">
        <f t="shared" si="8"/>
        <v>193.85999999999999</v>
      </c>
      <c r="P49" s="84">
        <f t="shared" si="8"/>
        <v>4.9400000000000004</v>
      </c>
    </row>
  </sheetData>
  <mergeCells count="10">
    <mergeCell ref="D7:F7"/>
    <mergeCell ref="A7:A8"/>
    <mergeCell ref="I7:I8"/>
    <mergeCell ref="J7:J8"/>
    <mergeCell ref="K7:K8"/>
    <mergeCell ref="L7:L8"/>
    <mergeCell ref="M7:M8"/>
    <mergeCell ref="N7:N8"/>
    <mergeCell ref="O7:O8"/>
    <mergeCell ref="P7:P8"/>
  </mergeCells>
  <pageMargins left="0.7" right="0.7" top="0.75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0"/>
  <sheetViews>
    <sheetView topLeftCell="A22" zoomScale="80" zoomScaleNormal="80" workbookViewId="0">
      <selection activeCell="H44" sqref="H44"/>
    </sheetView>
  </sheetViews>
  <sheetFormatPr defaultColWidth="9" defaultRowHeight="15"/>
  <cols>
    <col min="1" max="1" width="22.28515625" customWidth="1"/>
    <col min="2" max="2" width="59.85546875" customWidth="1"/>
    <col min="3" max="3" width="11.140625" customWidth="1"/>
    <col min="4" max="4" width="10.7109375" customWidth="1"/>
    <col min="5" max="5" width="10.140625" customWidth="1"/>
    <col min="6" max="6" width="12.5703125" customWidth="1"/>
    <col min="7" max="7" width="15.140625" customWidth="1"/>
    <col min="8" max="8" width="15.28515625" customWidth="1"/>
    <col min="9" max="10" width="9.5703125" customWidth="1"/>
    <col min="11" max="11" width="12.140625" customWidth="1"/>
    <col min="12" max="12" width="9.5703125" customWidth="1"/>
    <col min="13" max="13" width="10.42578125" customWidth="1"/>
    <col min="14" max="14" width="10.7109375" customWidth="1"/>
    <col min="15" max="15" width="10.42578125" customWidth="1"/>
    <col min="16" max="16" width="9.5703125" customWidth="1"/>
  </cols>
  <sheetData>
    <row r="2" spans="1:16" ht="20.25">
      <c r="A2" s="92" t="s">
        <v>0</v>
      </c>
      <c r="B2" s="36" t="s">
        <v>1</v>
      </c>
      <c r="C2" s="36" t="s">
        <v>2</v>
      </c>
      <c r="D2" s="93" t="s">
        <v>3</v>
      </c>
      <c r="E2" s="93"/>
      <c r="F2" s="93"/>
      <c r="G2" s="36" t="s">
        <v>4</v>
      </c>
      <c r="H2" s="36" t="s">
        <v>5</v>
      </c>
      <c r="I2" s="92" t="s">
        <v>6</v>
      </c>
      <c r="J2" s="92" t="s">
        <v>7</v>
      </c>
      <c r="K2" s="92" t="s">
        <v>8</v>
      </c>
      <c r="L2" s="92" t="s">
        <v>9</v>
      </c>
      <c r="M2" s="92" t="s">
        <v>10</v>
      </c>
      <c r="N2" s="92" t="s">
        <v>11</v>
      </c>
      <c r="O2" s="92" t="s">
        <v>12</v>
      </c>
      <c r="P2" s="92" t="s">
        <v>13</v>
      </c>
    </row>
    <row r="3" spans="1:16" ht="20.25">
      <c r="A3" s="92"/>
      <c r="B3" s="36" t="s">
        <v>14</v>
      </c>
      <c r="C3" s="36" t="s">
        <v>14</v>
      </c>
      <c r="D3" s="35" t="s">
        <v>15</v>
      </c>
      <c r="E3" s="35" t="s">
        <v>16</v>
      </c>
      <c r="F3" s="35" t="s">
        <v>17</v>
      </c>
      <c r="G3" s="36" t="s">
        <v>18</v>
      </c>
      <c r="H3" s="36" t="s">
        <v>19</v>
      </c>
      <c r="I3" s="92"/>
      <c r="J3" s="92"/>
      <c r="K3" s="92"/>
      <c r="L3" s="92"/>
      <c r="M3" s="92"/>
      <c r="N3" s="92"/>
      <c r="O3" s="92"/>
      <c r="P3" s="92"/>
    </row>
    <row r="4" spans="1:16" ht="20.25">
      <c r="A4" s="36" t="s">
        <v>20</v>
      </c>
      <c r="B4" s="37" t="s">
        <v>84</v>
      </c>
      <c r="C4" s="73">
        <v>225</v>
      </c>
      <c r="D4" s="41">
        <v>21.9</v>
      </c>
      <c r="E4" s="41">
        <v>25.3</v>
      </c>
      <c r="F4" s="41">
        <v>35.799999999999997</v>
      </c>
      <c r="G4" s="41">
        <v>459</v>
      </c>
      <c r="H4" s="41" t="s">
        <v>85</v>
      </c>
      <c r="I4" s="41">
        <v>8.4000000000000005E-2</v>
      </c>
      <c r="J4" s="41">
        <v>8.4000000000000005E-2</v>
      </c>
      <c r="K4" s="41">
        <v>171.96</v>
      </c>
      <c r="L4" s="41">
        <v>2.5299999999999998</v>
      </c>
      <c r="M4" s="41">
        <v>33</v>
      </c>
      <c r="N4" s="41">
        <v>103.52</v>
      </c>
      <c r="O4" s="41">
        <v>228.64</v>
      </c>
      <c r="P4" s="41">
        <v>2</v>
      </c>
    </row>
    <row r="5" spans="1:16" ht="20.25">
      <c r="A5" s="36"/>
      <c r="B5" s="47" t="s">
        <v>86</v>
      </c>
      <c r="C5" s="74" t="s">
        <v>87</v>
      </c>
      <c r="D5" s="41">
        <v>0.8</v>
      </c>
      <c r="E5" s="41">
        <v>0.2</v>
      </c>
      <c r="F5" s="41">
        <v>3.1</v>
      </c>
      <c r="G5" s="41">
        <v>18</v>
      </c>
      <c r="H5" s="41" t="s">
        <v>88</v>
      </c>
      <c r="I5" s="41">
        <v>0.02</v>
      </c>
      <c r="J5" s="41">
        <v>3.5</v>
      </c>
      <c r="K5" s="41">
        <v>0</v>
      </c>
      <c r="L5" s="41">
        <v>0.1</v>
      </c>
      <c r="M5" s="41">
        <v>23</v>
      </c>
      <c r="N5" s="41">
        <v>24</v>
      </c>
      <c r="O5" s="41">
        <v>14</v>
      </c>
      <c r="P5" s="41">
        <v>0.6</v>
      </c>
    </row>
    <row r="6" spans="1:16" ht="20.25">
      <c r="A6" s="36" t="s">
        <v>89</v>
      </c>
      <c r="B6" s="47" t="s">
        <v>90</v>
      </c>
      <c r="C6" s="74" t="s">
        <v>28</v>
      </c>
      <c r="D6" s="41">
        <v>3.76</v>
      </c>
      <c r="E6" s="41">
        <v>3.2</v>
      </c>
      <c r="F6" s="41">
        <v>26.7</v>
      </c>
      <c r="G6" s="41">
        <v>150</v>
      </c>
      <c r="H6" s="41" t="s">
        <v>91</v>
      </c>
      <c r="I6" s="41">
        <v>0.06</v>
      </c>
      <c r="J6" s="41">
        <v>0.24</v>
      </c>
      <c r="K6" s="41">
        <v>26.44</v>
      </c>
      <c r="L6" s="41">
        <v>1.04</v>
      </c>
      <c r="M6" s="41">
        <v>270.35000000000002</v>
      </c>
      <c r="N6" s="41">
        <v>31.2</v>
      </c>
      <c r="O6" s="41">
        <v>167.2</v>
      </c>
      <c r="P6" s="41">
        <v>0.57999999999999996</v>
      </c>
    </row>
    <row r="7" spans="1:16" ht="20.25">
      <c r="A7" s="36"/>
      <c r="B7" s="37" t="s">
        <v>32</v>
      </c>
      <c r="C7" s="57">
        <v>30</v>
      </c>
      <c r="D7" s="41">
        <v>1.98</v>
      </c>
      <c r="E7" s="41">
        <v>0.36</v>
      </c>
      <c r="F7" s="41">
        <v>11.88</v>
      </c>
      <c r="G7" s="41">
        <v>51.24</v>
      </c>
      <c r="H7" s="41" t="s">
        <v>33</v>
      </c>
      <c r="I7" s="41">
        <v>0.06</v>
      </c>
      <c r="J7" s="41">
        <v>0.03</v>
      </c>
      <c r="K7" s="41">
        <v>0</v>
      </c>
      <c r="L7" s="41">
        <v>0</v>
      </c>
      <c r="M7" s="41">
        <v>10.5</v>
      </c>
      <c r="N7" s="41">
        <v>14.1</v>
      </c>
      <c r="O7" s="41">
        <v>47.4</v>
      </c>
      <c r="P7" s="41">
        <v>1.17</v>
      </c>
    </row>
    <row r="8" spans="1:16" ht="20.25">
      <c r="A8" s="37"/>
      <c r="B8" s="37" t="s">
        <v>46</v>
      </c>
      <c r="C8" s="57" t="s">
        <v>92</v>
      </c>
      <c r="D8" s="41">
        <v>3.04</v>
      </c>
      <c r="E8" s="41">
        <v>0.32</v>
      </c>
      <c r="F8" s="41">
        <v>19.68</v>
      </c>
      <c r="G8" s="41">
        <v>93.76</v>
      </c>
      <c r="H8" s="41" t="s">
        <v>47</v>
      </c>
      <c r="I8" s="41">
        <v>4.3999999999999997E-2</v>
      </c>
      <c r="J8" s="41">
        <v>1.2E-2</v>
      </c>
      <c r="K8" s="41">
        <v>0</v>
      </c>
      <c r="L8" s="41">
        <v>0</v>
      </c>
      <c r="M8" s="41">
        <v>8</v>
      </c>
      <c r="N8" s="41">
        <v>5.6</v>
      </c>
      <c r="O8" s="41">
        <v>26</v>
      </c>
      <c r="P8" s="41">
        <v>0.44</v>
      </c>
    </row>
    <row r="9" spans="1:16" ht="20.25">
      <c r="A9" s="37"/>
      <c r="B9" s="37" t="s">
        <v>49</v>
      </c>
      <c r="C9" s="57" t="s">
        <v>93</v>
      </c>
      <c r="D9" s="41">
        <v>0.47</v>
      </c>
      <c r="E9" s="41">
        <v>0</v>
      </c>
      <c r="F9" s="41">
        <v>15.12</v>
      </c>
      <c r="G9" s="41">
        <v>62.4</v>
      </c>
      <c r="H9" s="41" t="s">
        <v>50</v>
      </c>
      <c r="I9" s="41">
        <v>0.04</v>
      </c>
      <c r="J9" s="41">
        <v>0.03</v>
      </c>
      <c r="K9" s="41">
        <v>10</v>
      </c>
      <c r="L9" s="41">
        <v>11</v>
      </c>
      <c r="M9" s="41">
        <v>8.8000000000000007</v>
      </c>
      <c r="N9" s="41">
        <v>48.4</v>
      </c>
      <c r="O9" s="41">
        <v>30.2</v>
      </c>
      <c r="P9" s="41">
        <v>0.66</v>
      </c>
    </row>
    <row r="10" spans="1:16" ht="20.25">
      <c r="A10" s="38" t="s">
        <v>34</v>
      </c>
      <c r="B10" s="37"/>
      <c r="C10" s="75">
        <v>715</v>
      </c>
      <c r="D10" s="42">
        <f>SUM(D4:D9)</f>
        <v>31.95</v>
      </c>
      <c r="E10" s="42">
        <f>SUM(E4:E9)</f>
        <v>29.38</v>
      </c>
      <c r="F10" s="42">
        <f>SUM(F4:F9)</f>
        <v>112.28</v>
      </c>
      <c r="G10" s="42">
        <f>SUM(G4:G9)</f>
        <v>834.4</v>
      </c>
      <c r="H10" s="42"/>
      <c r="I10" s="42">
        <f t="shared" ref="I10:P10" si="0">SUM(I4:I9)</f>
        <v>0.308</v>
      </c>
      <c r="J10" s="42">
        <f t="shared" si="0"/>
        <v>3.8959999999999995</v>
      </c>
      <c r="K10" s="42">
        <f t="shared" si="0"/>
        <v>208.4</v>
      </c>
      <c r="L10" s="42">
        <f t="shared" si="0"/>
        <v>14.67</v>
      </c>
      <c r="M10" s="42">
        <f t="shared" si="0"/>
        <v>353.65000000000003</v>
      </c>
      <c r="N10" s="42">
        <f t="shared" si="0"/>
        <v>226.82</v>
      </c>
      <c r="O10" s="42">
        <f t="shared" si="0"/>
        <v>513.43999999999994</v>
      </c>
      <c r="P10" s="42">
        <f t="shared" si="0"/>
        <v>5.45</v>
      </c>
    </row>
    <row r="11" spans="1:16" ht="20.25">
      <c r="B11" s="37" t="s">
        <v>94</v>
      </c>
      <c r="C11" s="57" t="s">
        <v>87</v>
      </c>
      <c r="D11" s="41">
        <v>2.4</v>
      </c>
      <c r="E11" s="41">
        <v>7.1</v>
      </c>
      <c r="F11" s="41">
        <v>10.4</v>
      </c>
      <c r="G11" s="41">
        <v>115</v>
      </c>
      <c r="H11" s="41" t="s">
        <v>95</v>
      </c>
      <c r="I11" s="41">
        <v>2.7E-2</v>
      </c>
      <c r="J11" s="41">
        <v>1.2999999999999999E-2</v>
      </c>
      <c r="K11" s="41">
        <v>27.6</v>
      </c>
      <c r="L11" s="41">
        <v>5.51</v>
      </c>
      <c r="M11" s="41">
        <v>29.33</v>
      </c>
      <c r="N11" s="41">
        <v>22.7</v>
      </c>
      <c r="O11" s="41">
        <v>44</v>
      </c>
      <c r="P11" s="41">
        <v>1.24</v>
      </c>
    </row>
    <row r="12" spans="1:16" ht="20.25">
      <c r="B12" s="37" t="s">
        <v>96</v>
      </c>
      <c r="C12" s="57" t="s">
        <v>97</v>
      </c>
      <c r="D12" s="41">
        <v>4</v>
      </c>
      <c r="E12" s="41">
        <v>8.6999999999999993</v>
      </c>
      <c r="F12" s="41">
        <v>25.5</v>
      </c>
      <c r="G12" s="41">
        <v>200</v>
      </c>
      <c r="H12" s="41" t="s">
        <v>98</v>
      </c>
      <c r="I12" s="41">
        <v>8.6999999999999994E-2</v>
      </c>
      <c r="J12" s="41">
        <v>0.06</v>
      </c>
      <c r="K12" s="41">
        <v>137.38</v>
      </c>
      <c r="L12" s="41">
        <v>7</v>
      </c>
      <c r="M12" s="41">
        <v>34.04</v>
      </c>
      <c r="N12" s="41">
        <v>23.46</v>
      </c>
      <c r="O12" s="41">
        <v>61.32</v>
      </c>
      <c r="P12" s="41">
        <v>0.9</v>
      </c>
    </row>
    <row r="13" spans="1:16" ht="20.25">
      <c r="A13" s="37"/>
      <c r="B13" s="37" t="s">
        <v>99</v>
      </c>
      <c r="C13" s="57" t="s">
        <v>28</v>
      </c>
      <c r="D13" s="41">
        <v>22.9</v>
      </c>
      <c r="E13" s="41">
        <v>40</v>
      </c>
      <c r="F13" s="41">
        <v>18.899999999999999</v>
      </c>
      <c r="G13" s="41">
        <v>526.6</v>
      </c>
      <c r="H13" s="41" t="s">
        <v>100</v>
      </c>
      <c r="I13" s="41">
        <v>0.09</v>
      </c>
      <c r="J13" s="41">
        <v>0.61</v>
      </c>
      <c r="K13" s="41">
        <v>296</v>
      </c>
      <c r="L13" s="41">
        <v>0.49</v>
      </c>
      <c r="M13" s="41">
        <v>478.6</v>
      </c>
      <c r="N13" s="41">
        <v>34.700000000000003</v>
      </c>
      <c r="O13" s="41">
        <v>440</v>
      </c>
      <c r="P13" s="41">
        <v>2.97</v>
      </c>
    </row>
    <row r="14" spans="1:16" ht="20.25">
      <c r="A14" s="36" t="s">
        <v>43</v>
      </c>
      <c r="B14" s="37" t="s">
        <v>81</v>
      </c>
      <c r="C14" s="57">
        <v>200</v>
      </c>
      <c r="D14" s="41">
        <v>0</v>
      </c>
      <c r="E14" s="41">
        <v>0</v>
      </c>
      <c r="F14" s="41">
        <v>18.399999999999999</v>
      </c>
      <c r="G14" s="41">
        <v>73.599999999999994</v>
      </c>
      <c r="H14" s="41"/>
      <c r="I14" s="41">
        <v>0.01</v>
      </c>
      <c r="J14" s="41">
        <v>0.03</v>
      </c>
      <c r="K14" s="41">
        <v>70</v>
      </c>
      <c r="L14" s="41">
        <v>0.32</v>
      </c>
      <c r="M14" s="41">
        <v>50</v>
      </c>
      <c r="N14" s="41">
        <v>18</v>
      </c>
      <c r="O14" s="41">
        <v>25</v>
      </c>
      <c r="P14" s="41">
        <v>0.57999999999999996</v>
      </c>
    </row>
    <row r="15" spans="1:16" ht="20.25">
      <c r="A15" s="37"/>
      <c r="B15" s="37" t="s">
        <v>46</v>
      </c>
      <c r="C15" s="41" t="s">
        <v>92</v>
      </c>
      <c r="D15" s="41">
        <v>3.04</v>
      </c>
      <c r="E15" s="41">
        <v>0.32</v>
      </c>
      <c r="F15" s="41">
        <v>19.68</v>
      </c>
      <c r="G15" s="41">
        <v>93.76</v>
      </c>
      <c r="H15" s="41" t="s">
        <v>47</v>
      </c>
      <c r="I15" s="41">
        <v>4.3999999999999997E-2</v>
      </c>
      <c r="J15" s="41">
        <v>1.2E-2</v>
      </c>
      <c r="K15" s="41">
        <v>0</v>
      </c>
      <c r="L15" s="41">
        <v>0</v>
      </c>
      <c r="M15" s="41">
        <v>8</v>
      </c>
      <c r="N15" s="41">
        <v>5.6</v>
      </c>
      <c r="O15" s="41">
        <v>26</v>
      </c>
      <c r="P15" s="41">
        <v>0.44</v>
      </c>
    </row>
    <row r="16" spans="1:16" ht="20.25">
      <c r="A16" s="37"/>
      <c r="B16" s="37" t="s">
        <v>32</v>
      </c>
      <c r="C16" s="57">
        <v>36</v>
      </c>
      <c r="D16" s="41">
        <v>2.38</v>
      </c>
      <c r="E16" s="41">
        <v>0.43</v>
      </c>
      <c r="F16" s="41">
        <v>14.26</v>
      </c>
      <c r="G16" s="41">
        <v>61.49</v>
      </c>
      <c r="H16" s="41" t="s">
        <v>33</v>
      </c>
      <c r="I16" s="41">
        <v>7.1999999999999995E-2</v>
      </c>
      <c r="J16" s="41">
        <v>3.5999999999999997E-2</v>
      </c>
      <c r="K16" s="41">
        <v>0</v>
      </c>
      <c r="L16" s="41">
        <v>0</v>
      </c>
      <c r="M16" s="41">
        <v>12.6</v>
      </c>
      <c r="N16" s="41">
        <v>16.920000000000002</v>
      </c>
      <c r="O16" s="41">
        <v>56.88</v>
      </c>
      <c r="P16" s="41">
        <v>1.4</v>
      </c>
    </row>
    <row r="17" spans="1:16" ht="20.25">
      <c r="A17" s="37"/>
      <c r="B17" s="37" t="s">
        <v>49</v>
      </c>
      <c r="C17" s="57" t="s">
        <v>93</v>
      </c>
      <c r="D17" s="41">
        <v>0.47</v>
      </c>
      <c r="E17" s="41">
        <v>0</v>
      </c>
      <c r="F17" s="41">
        <v>15.12</v>
      </c>
      <c r="G17" s="41">
        <v>62.4</v>
      </c>
      <c r="H17" s="41" t="s">
        <v>50</v>
      </c>
      <c r="I17" s="41">
        <v>0.04</v>
      </c>
      <c r="J17" s="41">
        <v>3.3000000000000002E-2</v>
      </c>
      <c r="K17" s="41">
        <v>10</v>
      </c>
      <c r="L17" s="41">
        <v>11</v>
      </c>
      <c r="M17" s="41">
        <v>8.8000000000000007</v>
      </c>
      <c r="N17" s="41">
        <v>48.4</v>
      </c>
      <c r="O17" s="41">
        <v>30.2</v>
      </c>
      <c r="P17" s="41">
        <v>0.66</v>
      </c>
    </row>
    <row r="18" spans="1:16" ht="20.25">
      <c r="A18" s="38" t="s">
        <v>51</v>
      </c>
      <c r="B18" s="37"/>
      <c r="C18" s="75">
        <v>946</v>
      </c>
      <c r="D18" s="42">
        <f t="shared" ref="D18:G18" si="1">SUM(D11:D17)</f>
        <v>35.19</v>
      </c>
      <c r="E18" s="42">
        <f t="shared" si="1"/>
        <v>56.55</v>
      </c>
      <c r="F18" s="42">
        <f t="shared" si="1"/>
        <v>122.26</v>
      </c>
      <c r="G18" s="42">
        <f t="shared" si="1"/>
        <v>1132.8500000000001</v>
      </c>
      <c r="H18" s="42"/>
      <c r="I18" s="42">
        <f t="shared" ref="I18:P18" si="2">SUM(I11:I17)</f>
        <v>0.37</v>
      </c>
      <c r="J18" s="42">
        <f t="shared" si="2"/>
        <v>0.79400000000000004</v>
      </c>
      <c r="K18" s="42">
        <f t="shared" si="2"/>
        <v>540.98</v>
      </c>
      <c r="L18" s="42">
        <f t="shared" si="2"/>
        <v>24.32</v>
      </c>
      <c r="M18" s="42">
        <f t="shared" si="2"/>
        <v>621.37</v>
      </c>
      <c r="N18" s="42">
        <f t="shared" si="2"/>
        <v>169.78</v>
      </c>
      <c r="O18" s="42">
        <f t="shared" si="2"/>
        <v>683.4</v>
      </c>
      <c r="P18" s="42">
        <f t="shared" si="2"/>
        <v>8.1900000000000013</v>
      </c>
    </row>
    <row r="19" spans="1:16" ht="20.25">
      <c r="B19" s="37" t="s">
        <v>101</v>
      </c>
      <c r="C19" s="57" t="s">
        <v>102</v>
      </c>
      <c r="D19" s="41">
        <v>18.3</v>
      </c>
      <c r="E19" s="41">
        <v>12.9</v>
      </c>
      <c r="F19" s="41">
        <v>19.2</v>
      </c>
      <c r="G19" s="41">
        <v>332.7</v>
      </c>
      <c r="H19" s="41" t="s">
        <v>103</v>
      </c>
      <c r="I19" s="41">
        <v>0.04</v>
      </c>
      <c r="J19" s="41">
        <v>0.26</v>
      </c>
      <c r="K19" s="41">
        <v>54</v>
      </c>
      <c r="L19" s="41">
        <v>0.23</v>
      </c>
      <c r="M19" s="41">
        <v>313.60000000000002</v>
      </c>
      <c r="N19" s="41">
        <v>23.58</v>
      </c>
      <c r="O19" s="41">
        <v>220.75</v>
      </c>
      <c r="P19" s="41">
        <v>0.65</v>
      </c>
    </row>
    <row r="20" spans="1:16" ht="20.25">
      <c r="A20" s="36" t="s">
        <v>54</v>
      </c>
      <c r="B20" s="37" t="s">
        <v>104</v>
      </c>
      <c r="C20" s="41" t="s">
        <v>28</v>
      </c>
      <c r="D20" s="41">
        <v>5.6</v>
      </c>
      <c r="E20" s="41">
        <v>6.4</v>
      </c>
      <c r="F20" s="41">
        <v>7.6</v>
      </c>
      <c r="G20" s="41">
        <v>110</v>
      </c>
      <c r="H20" s="41" t="s">
        <v>105</v>
      </c>
      <c r="I20" s="41">
        <v>0.06</v>
      </c>
      <c r="J20" s="41">
        <v>0.26</v>
      </c>
      <c r="K20" s="41">
        <v>44</v>
      </c>
      <c r="L20" s="41">
        <v>1.8</v>
      </c>
      <c r="M20" s="41">
        <v>242</v>
      </c>
      <c r="N20" s="41">
        <v>30</v>
      </c>
      <c r="O20" s="41">
        <v>188</v>
      </c>
      <c r="P20" s="41">
        <v>0.2</v>
      </c>
    </row>
    <row r="21" spans="1:16" ht="21">
      <c r="A21" s="37" t="s">
        <v>57</v>
      </c>
      <c r="B21" s="71"/>
      <c r="C21" s="36">
        <v>350</v>
      </c>
      <c r="D21" s="42">
        <f t="shared" ref="D21:G21" si="3">SUM(D19:D20)</f>
        <v>23.9</v>
      </c>
      <c r="E21" s="42">
        <f t="shared" si="3"/>
        <v>19.3</v>
      </c>
      <c r="F21" s="42">
        <f t="shared" si="3"/>
        <v>26.799999999999997</v>
      </c>
      <c r="G21" s="42">
        <f t="shared" si="3"/>
        <v>442.7</v>
      </c>
      <c r="H21" s="36"/>
      <c r="I21" s="42">
        <f t="shared" ref="I21:P21" si="4">SUM(I19:I20)</f>
        <v>0.1</v>
      </c>
      <c r="J21" s="42">
        <f t="shared" si="4"/>
        <v>0.52</v>
      </c>
      <c r="K21" s="42">
        <f t="shared" si="4"/>
        <v>98</v>
      </c>
      <c r="L21" s="42">
        <f t="shared" si="4"/>
        <v>2.0300000000000002</v>
      </c>
      <c r="M21" s="42">
        <f t="shared" si="4"/>
        <v>555.6</v>
      </c>
      <c r="N21" s="42">
        <f t="shared" si="4"/>
        <v>53.58</v>
      </c>
      <c r="O21" s="42">
        <f t="shared" si="4"/>
        <v>408.75</v>
      </c>
      <c r="P21" s="42">
        <f t="shared" si="4"/>
        <v>0.85000000000000009</v>
      </c>
    </row>
    <row r="22" spans="1:16" ht="20.25">
      <c r="A22" s="36" t="s">
        <v>20</v>
      </c>
      <c r="B22" s="37" t="s">
        <v>106</v>
      </c>
      <c r="C22" s="73">
        <v>100</v>
      </c>
      <c r="D22" s="41">
        <v>1.1000000000000001</v>
      </c>
      <c r="E22" s="41">
        <v>0.2</v>
      </c>
      <c r="F22" s="41">
        <v>12.6</v>
      </c>
      <c r="G22" s="41">
        <v>55</v>
      </c>
      <c r="H22" s="41" t="s">
        <v>107</v>
      </c>
      <c r="I22" s="78">
        <v>0.05</v>
      </c>
      <c r="J22" s="78">
        <v>0.05</v>
      </c>
      <c r="K22" s="78">
        <v>933</v>
      </c>
      <c r="L22" s="78">
        <v>5.38</v>
      </c>
      <c r="M22" s="78">
        <v>30</v>
      </c>
      <c r="N22" s="78">
        <v>38.299999999999997</v>
      </c>
      <c r="O22" s="78">
        <v>61.6</v>
      </c>
      <c r="P22" s="78">
        <v>1.08</v>
      </c>
    </row>
    <row r="23" spans="1:16" ht="20.25">
      <c r="A23" s="36" t="s">
        <v>108</v>
      </c>
      <c r="B23" s="47" t="s">
        <v>109</v>
      </c>
      <c r="C23" s="76" t="s">
        <v>110</v>
      </c>
      <c r="D23" s="41">
        <v>17.399999999999999</v>
      </c>
      <c r="E23" s="41">
        <v>12.3</v>
      </c>
      <c r="F23" s="41">
        <v>5.2</v>
      </c>
      <c r="G23" s="41">
        <v>203</v>
      </c>
      <c r="H23" s="41" t="s">
        <v>111</v>
      </c>
      <c r="I23" s="78">
        <v>0.04</v>
      </c>
      <c r="J23" s="78">
        <v>0.45</v>
      </c>
      <c r="K23" s="78">
        <v>107</v>
      </c>
      <c r="L23" s="78">
        <v>0.45</v>
      </c>
      <c r="M23" s="78">
        <v>50</v>
      </c>
      <c r="N23" s="78">
        <v>21</v>
      </c>
      <c r="O23" s="78">
        <v>152</v>
      </c>
      <c r="P23" s="78">
        <v>2.02</v>
      </c>
    </row>
    <row r="24" spans="1:16" ht="20.25">
      <c r="A24" s="36" t="s">
        <v>26</v>
      </c>
      <c r="B24" s="47" t="s">
        <v>112</v>
      </c>
      <c r="C24" s="76">
        <v>180</v>
      </c>
      <c r="D24" s="41">
        <v>6.1</v>
      </c>
      <c r="E24" s="41">
        <v>10.9</v>
      </c>
      <c r="F24" s="41">
        <v>41</v>
      </c>
      <c r="G24" s="41">
        <v>293</v>
      </c>
      <c r="H24" s="41" t="s">
        <v>113</v>
      </c>
      <c r="I24" s="78">
        <v>0.06</v>
      </c>
      <c r="J24" s="78">
        <v>0.03</v>
      </c>
      <c r="K24" s="78">
        <v>18.39</v>
      </c>
      <c r="L24" s="78">
        <v>0</v>
      </c>
      <c r="M24" s="78">
        <v>12</v>
      </c>
      <c r="N24" s="78">
        <v>7.2</v>
      </c>
      <c r="O24" s="78">
        <v>41</v>
      </c>
      <c r="P24" s="78">
        <v>0.72</v>
      </c>
    </row>
    <row r="25" spans="1:16" ht="20.25">
      <c r="A25" s="37"/>
      <c r="B25" s="37" t="s">
        <v>55</v>
      </c>
      <c r="C25" s="73" t="s">
        <v>28</v>
      </c>
      <c r="D25" s="41">
        <v>0.16</v>
      </c>
      <c r="E25" s="41">
        <v>0</v>
      </c>
      <c r="F25" s="41">
        <v>29</v>
      </c>
      <c r="G25" s="41">
        <v>116.6</v>
      </c>
      <c r="H25" s="41" t="s">
        <v>56</v>
      </c>
      <c r="I25" s="78">
        <v>0.01</v>
      </c>
      <c r="J25" s="78">
        <v>0.01</v>
      </c>
      <c r="K25" s="78">
        <v>1.58</v>
      </c>
      <c r="L25" s="78">
        <v>3.12</v>
      </c>
      <c r="M25" s="78">
        <v>10</v>
      </c>
      <c r="N25" s="78">
        <v>4.7</v>
      </c>
      <c r="O25" s="78">
        <v>6.1</v>
      </c>
      <c r="P25" s="78">
        <v>1.02</v>
      </c>
    </row>
    <row r="26" spans="1:16" ht="20.25">
      <c r="A26" s="37"/>
      <c r="B26" s="37" t="s">
        <v>46</v>
      </c>
      <c r="C26" s="73" t="s">
        <v>92</v>
      </c>
      <c r="D26" s="41">
        <v>3.04</v>
      </c>
      <c r="E26" s="41">
        <v>0.32</v>
      </c>
      <c r="F26" s="41">
        <v>19.68</v>
      </c>
      <c r="G26" s="41">
        <v>93.76</v>
      </c>
      <c r="H26" s="41" t="s">
        <v>47</v>
      </c>
      <c r="I26" s="78">
        <v>4.3999999999999997E-2</v>
      </c>
      <c r="J26" s="78">
        <v>1.2E-2</v>
      </c>
      <c r="K26" s="78">
        <v>0</v>
      </c>
      <c r="L26" s="78">
        <v>0</v>
      </c>
      <c r="M26" s="78">
        <v>8</v>
      </c>
      <c r="N26" s="78">
        <v>5.6</v>
      </c>
      <c r="O26" s="78">
        <v>26</v>
      </c>
      <c r="P26" s="78">
        <v>0.44</v>
      </c>
    </row>
    <row r="27" spans="1:16" ht="20.25">
      <c r="A27" s="37" t="s">
        <v>34</v>
      </c>
      <c r="B27" s="37"/>
      <c r="C27" s="77">
        <v>620</v>
      </c>
      <c r="D27" s="42">
        <f>SUM(D22:D26)</f>
        <v>27.8</v>
      </c>
      <c r="E27" s="42">
        <f>SUM(E22:E26)</f>
        <v>23.72</v>
      </c>
      <c r="F27" s="42">
        <f>SUM(F22:F26)</f>
        <v>107.47999999999999</v>
      </c>
      <c r="G27" s="42">
        <f>SUM(G22:G26)</f>
        <v>761.36</v>
      </c>
      <c r="H27" s="42"/>
      <c r="I27" s="79">
        <f t="shared" ref="I27:P27" si="5">SUM(I22:I26)</f>
        <v>0.20400000000000001</v>
      </c>
      <c r="J27" s="79">
        <f t="shared" si="5"/>
        <v>0.55200000000000005</v>
      </c>
      <c r="K27" s="79">
        <f t="shared" si="5"/>
        <v>1059.97</v>
      </c>
      <c r="L27" s="79">
        <f t="shared" si="5"/>
        <v>8.9499999999999993</v>
      </c>
      <c r="M27" s="79">
        <f t="shared" si="5"/>
        <v>110</v>
      </c>
      <c r="N27" s="79">
        <f t="shared" si="5"/>
        <v>76.8</v>
      </c>
      <c r="O27" s="79">
        <f t="shared" si="5"/>
        <v>286.7</v>
      </c>
      <c r="P27" s="79">
        <f t="shared" si="5"/>
        <v>5.28</v>
      </c>
    </row>
    <row r="28" spans="1:16" ht="20.25">
      <c r="A28" s="36" t="s">
        <v>43</v>
      </c>
      <c r="B28" s="37" t="s">
        <v>114</v>
      </c>
      <c r="C28" s="73">
        <v>100</v>
      </c>
      <c r="D28" s="41">
        <v>1.1000000000000001</v>
      </c>
      <c r="E28" s="41">
        <v>10.1</v>
      </c>
      <c r="F28" s="41">
        <v>5.6</v>
      </c>
      <c r="G28" s="41">
        <v>82</v>
      </c>
      <c r="H28" s="73">
        <v>29</v>
      </c>
      <c r="I28" s="78">
        <v>3.2000000000000001E-2</v>
      </c>
      <c r="J28" s="78">
        <v>1.6E-2</v>
      </c>
      <c r="K28" s="78">
        <v>284.39999999999998</v>
      </c>
      <c r="L28" s="78">
        <v>10.8</v>
      </c>
      <c r="M28" s="78">
        <v>20.8</v>
      </c>
      <c r="N28" s="78">
        <v>15.2</v>
      </c>
      <c r="O28" s="78">
        <v>27.2</v>
      </c>
      <c r="P28" s="78">
        <v>0.48</v>
      </c>
    </row>
    <row r="29" spans="1:16" ht="20.25">
      <c r="A29" s="37"/>
      <c r="B29" s="37" t="s">
        <v>115</v>
      </c>
      <c r="C29" s="73" t="s">
        <v>116</v>
      </c>
      <c r="D29" s="41">
        <v>1.9</v>
      </c>
      <c r="E29" s="41">
        <v>7.5</v>
      </c>
      <c r="F29" s="41">
        <v>10.6</v>
      </c>
      <c r="G29" s="41">
        <v>183.7</v>
      </c>
      <c r="H29" s="41" t="s">
        <v>117</v>
      </c>
      <c r="I29" s="78">
        <v>2.3E-2</v>
      </c>
      <c r="J29" s="78">
        <v>3.7999999999999999E-2</v>
      </c>
      <c r="K29" s="78">
        <v>149.5</v>
      </c>
      <c r="L29" s="78">
        <v>9.1999999999999993</v>
      </c>
      <c r="M29" s="78">
        <v>57.05</v>
      </c>
      <c r="N29" s="78">
        <v>22.1</v>
      </c>
      <c r="O29" s="78">
        <v>45.81</v>
      </c>
      <c r="P29" s="78">
        <v>1.04</v>
      </c>
    </row>
    <row r="30" spans="1:16" ht="20.25">
      <c r="A30" s="37"/>
      <c r="B30" s="37" t="s">
        <v>118</v>
      </c>
      <c r="C30" s="73">
        <v>100</v>
      </c>
      <c r="D30" s="41">
        <v>14.4</v>
      </c>
      <c r="E30" s="41">
        <v>19.3</v>
      </c>
      <c r="F30" s="41">
        <v>22.1</v>
      </c>
      <c r="G30" s="41">
        <v>322</v>
      </c>
      <c r="H30" s="41" t="s">
        <v>119</v>
      </c>
      <c r="I30" s="78">
        <v>0.05</v>
      </c>
      <c r="J30" s="78">
        <v>0.12</v>
      </c>
      <c r="K30" s="78">
        <v>2.0699999999999998</v>
      </c>
      <c r="L30" s="78">
        <v>0.41</v>
      </c>
      <c r="M30" s="78">
        <v>40.9</v>
      </c>
      <c r="N30" s="78">
        <v>23.2</v>
      </c>
      <c r="O30" s="78">
        <v>161.80000000000001</v>
      </c>
      <c r="P30" s="78">
        <v>2.38</v>
      </c>
    </row>
    <row r="31" spans="1:16" ht="20.25">
      <c r="A31" s="37"/>
      <c r="B31" s="37" t="s">
        <v>41</v>
      </c>
      <c r="C31" s="73">
        <v>180</v>
      </c>
      <c r="D31" s="41">
        <v>3.7</v>
      </c>
      <c r="E31" s="41">
        <v>8.1999999999999993</v>
      </c>
      <c r="F31" s="41">
        <v>31.4</v>
      </c>
      <c r="G31" s="41">
        <v>216</v>
      </c>
      <c r="H31" s="41" t="s">
        <v>42</v>
      </c>
      <c r="I31" s="78">
        <v>0.14000000000000001</v>
      </c>
      <c r="J31" s="78">
        <v>0.13</v>
      </c>
      <c r="K31" s="78">
        <v>23.74</v>
      </c>
      <c r="L31" s="78">
        <v>6.12</v>
      </c>
      <c r="M31" s="78">
        <v>50.39</v>
      </c>
      <c r="N31" s="78">
        <v>33.840000000000003</v>
      </c>
      <c r="O31" s="78">
        <v>102.48</v>
      </c>
      <c r="P31" s="78">
        <v>1.27</v>
      </c>
    </row>
    <row r="32" spans="1:16" ht="20.25">
      <c r="A32" s="37"/>
      <c r="B32" s="37" t="s">
        <v>120</v>
      </c>
      <c r="C32" s="73" t="s">
        <v>28</v>
      </c>
      <c r="D32" s="41">
        <v>3.6</v>
      </c>
      <c r="E32" s="41">
        <v>2.7</v>
      </c>
      <c r="F32" s="41">
        <v>28.3</v>
      </c>
      <c r="G32" s="41">
        <v>151.80000000000001</v>
      </c>
      <c r="H32" s="41" t="s">
        <v>121</v>
      </c>
      <c r="I32" s="78">
        <v>0.06</v>
      </c>
      <c r="J32" s="78">
        <v>0.25</v>
      </c>
      <c r="K32" s="78">
        <v>26.49</v>
      </c>
      <c r="L32" s="78">
        <v>1.04</v>
      </c>
      <c r="M32" s="78">
        <v>273.74</v>
      </c>
      <c r="N32" s="78">
        <v>42</v>
      </c>
      <c r="O32" s="78">
        <v>184</v>
      </c>
      <c r="P32" s="78">
        <v>1.17</v>
      </c>
    </row>
    <row r="33" spans="1:16" ht="20.25">
      <c r="A33" s="37"/>
      <c r="B33" s="37" t="s">
        <v>46</v>
      </c>
      <c r="C33" s="73">
        <v>55</v>
      </c>
      <c r="D33" s="41">
        <v>4.18</v>
      </c>
      <c r="E33" s="41">
        <v>0.44</v>
      </c>
      <c r="F33" s="41">
        <v>27.06</v>
      </c>
      <c r="G33" s="41">
        <v>128.91999999999999</v>
      </c>
      <c r="H33" s="41" t="s">
        <v>47</v>
      </c>
      <c r="I33" s="78">
        <v>0.06</v>
      </c>
      <c r="J33" s="78">
        <v>1.6500000000000001E-2</v>
      </c>
      <c r="K33" s="78">
        <v>0</v>
      </c>
      <c r="L33" s="78">
        <v>0</v>
      </c>
      <c r="M33" s="78">
        <v>11</v>
      </c>
      <c r="N33" s="78">
        <v>7.7</v>
      </c>
      <c r="O33" s="78">
        <v>35.75</v>
      </c>
      <c r="P33" s="78">
        <v>0.61</v>
      </c>
    </row>
    <row r="34" spans="1:16" ht="20.25">
      <c r="A34" s="37"/>
      <c r="B34" s="37" t="s">
        <v>32</v>
      </c>
      <c r="C34" s="73">
        <v>36</v>
      </c>
      <c r="D34" s="41">
        <v>2.38</v>
      </c>
      <c r="E34" s="41">
        <v>0.43</v>
      </c>
      <c r="F34" s="41">
        <v>14.26</v>
      </c>
      <c r="G34" s="41">
        <v>61.49</v>
      </c>
      <c r="H34" s="41" t="s">
        <v>33</v>
      </c>
      <c r="I34" s="78">
        <v>7.1999999999999995E-2</v>
      </c>
      <c r="J34" s="78">
        <v>3.5999999999999997E-2</v>
      </c>
      <c r="K34" s="78">
        <v>0</v>
      </c>
      <c r="L34" s="78">
        <v>0</v>
      </c>
      <c r="M34" s="78">
        <v>12.6</v>
      </c>
      <c r="N34" s="78">
        <v>16.920000000000002</v>
      </c>
      <c r="O34" s="78">
        <v>56.88</v>
      </c>
      <c r="P34" s="78">
        <v>1.4</v>
      </c>
    </row>
    <row r="35" spans="1:16" ht="20.25">
      <c r="A35" s="37"/>
      <c r="B35" s="37" t="s">
        <v>49</v>
      </c>
      <c r="C35" s="73">
        <v>120</v>
      </c>
      <c r="D35" s="41">
        <v>0.47</v>
      </c>
      <c r="E35" s="41">
        <v>0</v>
      </c>
      <c r="F35" s="41">
        <v>15.12</v>
      </c>
      <c r="G35" s="41">
        <v>62.4</v>
      </c>
      <c r="H35" s="41" t="s">
        <v>50</v>
      </c>
      <c r="I35" s="78">
        <v>7.0000000000000007E-2</v>
      </c>
      <c r="J35" s="78">
        <v>0.03</v>
      </c>
      <c r="K35" s="78">
        <v>11</v>
      </c>
      <c r="L35" s="78">
        <v>41.8</v>
      </c>
      <c r="M35" s="78">
        <v>38.5</v>
      </c>
      <c r="N35" s="78">
        <v>12.1</v>
      </c>
      <c r="O35" s="78">
        <v>18.7</v>
      </c>
      <c r="P35" s="78">
        <v>0.11</v>
      </c>
    </row>
    <row r="36" spans="1:16" ht="20.25">
      <c r="A36" s="37" t="s">
        <v>51</v>
      </c>
      <c r="B36" s="37"/>
      <c r="C36" s="77">
        <v>1041</v>
      </c>
      <c r="D36" s="42">
        <f>SUM(D28:D35)</f>
        <v>31.729999999999997</v>
      </c>
      <c r="E36" s="42">
        <f>SUM(E28:E35)</f>
        <v>48.670000000000009</v>
      </c>
      <c r="F36" s="42">
        <f>SUM(F28:F35)</f>
        <v>154.44</v>
      </c>
      <c r="G36" s="42">
        <f>SUM(G28:G35)</f>
        <v>1208.3100000000002</v>
      </c>
      <c r="H36" s="42"/>
      <c r="I36" s="79">
        <f t="shared" ref="I36:P36" si="6">SUM(I28:I35)</f>
        <v>0.50700000000000012</v>
      </c>
      <c r="J36" s="79">
        <f t="shared" si="6"/>
        <v>0.63650000000000007</v>
      </c>
      <c r="K36" s="79">
        <f t="shared" si="6"/>
        <v>497.2</v>
      </c>
      <c r="L36" s="79">
        <f t="shared" si="6"/>
        <v>69.37</v>
      </c>
      <c r="M36" s="79">
        <f t="shared" si="6"/>
        <v>504.98</v>
      </c>
      <c r="N36" s="79">
        <f t="shared" si="6"/>
        <v>173.05999999999997</v>
      </c>
      <c r="O36" s="79">
        <f t="shared" si="6"/>
        <v>632.62</v>
      </c>
      <c r="P36" s="79">
        <f t="shared" si="6"/>
        <v>8.4599999999999991</v>
      </c>
    </row>
    <row r="37" spans="1:16" ht="20.25">
      <c r="A37" s="36" t="s">
        <v>54</v>
      </c>
      <c r="B37" s="37" t="s">
        <v>122</v>
      </c>
      <c r="C37" s="73">
        <v>200</v>
      </c>
      <c r="D37" s="41">
        <v>8.1999999999999993</v>
      </c>
      <c r="E37" s="41">
        <v>12.4</v>
      </c>
      <c r="F37" s="41">
        <v>48.2</v>
      </c>
      <c r="G37" s="41">
        <v>338</v>
      </c>
      <c r="H37" s="41" t="s">
        <v>123</v>
      </c>
      <c r="I37" s="78">
        <v>0.21</v>
      </c>
      <c r="J37" s="78">
        <v>0.04</v>
      </c>
      <c r="K37" s="78">
        <v>27.48</v>
      </c>
      <c r="L37" s="78">
        <v>1.23</v>
      </c>
      <c r="M37" s="78">
        <v>34.5</v>
      </c>
      <c r="N37" s="78">
        <v>53.03</v>
      </c>
      <c r="O37" s="78">
        <v>148.6</v>
      </c>
      <c r="P37" s="78">
        <v>2.54</v>
      </c>
    </row>
    <row r="38" spans="1:16" ht="20.25">
      <c r="A38" s="37"/>
      <c r="B38" s="37" t="s">
        <v>55</v>
      </c>
      <c r="C38" s="73" t="s">
        <v>28</v>
      </c>
      <c r="D38" s="41">
        <v>0.16</v>
      </c>
      <c r="E38" s="41">
        <v>0</v>
      </c>
      <c r="F38" s="41">
        <v>29</v>
      </c>
      <c r="G38" s="41">
        <v>116.6</v>
      </c>
      <c r="H38" s="41" t="s">
        <v>124</v>
      </c>
      <c r="I38" s="78">
        <v>0.01</v>
      </c>
      <c r="J38" s="78">
        <v>0.01</v>
      </c>
      <c r="K38" s="78">
        <v>1.58</v>
      </c>
      <c r="L38" s="78">
        <v>3.12</v>
      </c>
      <c r="M38" s="78">
        <v>10</v>
      </c>
      <c r="N38" s="78">
        <v>4.7</v>
      </c>
      <c r="O38" s="78">
        <v>6.1</v>
      </c>
      <c r="P38" s="78">
        <v>1.02</v>
      </c>
    </row>
    <row r="39" spans="1:16" ht="20.25">
      <c r="A39" s="37"/>
      <c r="B39" s="37" t="s">
        <v>46</v>
      </c>
      <c r="C39" s="73">
        <v>30</v>
      </c>
      <c r="D39" s="41">
        <v>2.2799999999999998</v>
      </c>
      <c r="E39" s="41">
        <v>0.24</v>
      </c>
      <c r="F39" s="41">
        <v>14.76</v>
      </c>
      <c r="G39" s="41">
        <v>70.319999999999993</v>
      </c>
      <c r="H39" s="41" t="s">
        <v>47</v>
      </c>
      <c r="I39" s="78">
        <v>0.03</v>
      </c>
      <c r="J39" s="78">
        <v>8.9999999999999993E-3</v>
      </c>
      <c r="K39" s="78">
        <v>0</v>
      </c>
      <c r="L39" s="78">
        <v>0</v>
      </c>
      <c r="M39" s="78">
        <v>6</v>
      </c>
      <c r="N39" s="78">
        <v>4.2</v>
      </c>
      <c r="O39" s="78">
        <v>19.5</v>
      </c>
      <c r="P39" s="78">
        <v>0.33</v>
      </c>
    </row>
    <row r="40" spans="1:16" ht="20.25">
      <c r="A40" s="37" t="s">
        <v>57</v>
      </c>
      <c r="B40" s="37"/>
      <c r="C40" s="77">
        <v>430</v>
      </c>
      <c r="D40" s="42">
        <f>SUM(D37:D39)</f>
        <v>10.639999999999999</v>
      </c>
      <c r="E40" s="42">
        <f>SUM(E37:E39)</f>
        <v>12.64</v>
      </c>
      <c r="F40" s="42">
        <f>SUM(F37:F39)</f>
        <v>91.960000000000008</v>
      </c>
      <c r="G40" s="42">
        <f>SUM(G37:G39)</f>
        <v>524.92000000000007</v>
      </c>
      <c r="H40" s="42"/>
      <c r="I40" s="79">
        <f t="shared" ref="I40:P40" si="7">SUM(I37:I39)</f>
        <v>0.25</v>
      </c>
      <c r="J40" s="79">
        <f t="shared" si="7"/>
        <v>5.9000000000000004E-2</v>
      </c>
      <c r="K40" s="79">
        <f t="shared" si="7"/>
        <v>29.060000000000002</v>
      </c>
      <c r="L40" s="79">
        <f t="shared" si="7"/>
        <v>4.3499999999999996</v>
      </c>
      <c r="M40" s="79">
        <f t="shared" si="7"/>
        <v>50.5</v>
      </c>
      <c r="N40" s="79">
        <f t="shared" si="7"/>
        <v>61.930000000000007</v>
      </c>
      <c r="O40" s="79">
        <f t="shared" si="7"/>
        <v>174.2</v>
      </c>
      <c r="P40" s="79">
        <f t="shared" si="7"/>
        <v>3.89</v>
      </c>
    </row>
  </sheetData>
  <mergeCells count="10">
    <mergeCell ref="D2:F2"/>
    <mergeCell ref="A2:A3"/>
    <mergeCell ref="I2:I3"/>
    <mergeCell ref="J2:J3"/>
    <mergeCell ref="K2:K3"/>
    <mergeCell ref="L2:L3"/>
    <mergeCell ref="M2:M3"/>
    <mergeCell ref="N2:N3"/>
    <mergeCell ref="O2:O3"/>
    <mergeCell ref="P2:P3"/>
  </mergeCells>
  <pageMargins left="0.7" right="0.7" top="0.75" bottom="0.75" header="0.3" footer="0.3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2"/>
  <sheetViews>
    <sheetView topLeftCell="A31" zoomScale="86" zoomScaleNormal="86" workbookViewId="0">
      <selection activeCell="C37" sqref="C37"/>
    </sheetView>
  </sheetViews>
  <sheetFormatPr defaultColWidth="9" defaultRowHeight="15"/>
  <cols>
    <col min="1" max="1" width="23.28515625" customWidth="1"/>
    <col min="2" max="2" width="50.7109375" customWidth="1"/>
    <col min="3" max="3" width="10.5703125" customWidth="1"/>
    <col min="4" max="5" width="11" customWidth="1"/>
    <col min="6" max="6" width="14.28515625" customWidth="1"/>
    <col min="7" max="8" width="14.140625" customWidth="1"/>
    <col min="9" max="10" width="9.5703125" customWidth="1"/>
    <col min="11" max="11" width="11" customWidth="1"/>
    <col min="12" max="16" width="9.5703125" customWidth="1"/>
  </cols>
  <sheetData>
    <row r="2" spans="1:16" ht="18.75">
      <c r="A2" s="94" t="s">
        <v>0</v>
      </c>
      <c r="B2" s="64" t="s">
        <v>1</v>
      </c>
      <c r="C2" s="64" t="s">
        <v>2</v>
      </c>
      <c r="D2" s="96" t="s">
        <v>3</v>
      </c>
      <c r="E2" s="97"/>
      <c r="F2" s="98"/>
      <c r="G2" s="64" t="s">
        <v>4</v>
      </c>
      <c r="H2" s="64" t="s">
        <v>5</v>
      </c>
      <c r="I2" s="94" t="s">
        <v>6</v>
      </c>
      <c r="J2" s="94" t="s">
        <v>7</v>
      </c>
      <c r="K2" s="94" t="s">
        <v>8</v>
      </c>
      <c r="L2" s="94" t="s">
        <v>9</v>
      </c>
      <c r="M2" s="94" t="s">
        <v>10</v>
      </c>
      <c r="N2" s="94" t="s">
        <v>11</v>
      </c>
      <c r="O2" s="94" t="s">
        <v>12</v>
      </c>
      <c r="P2" s="94" t="s">
        <v>13</v>
      </c>
    </row>
    <row r="3" spans="1:16" ht="18.75">
      <c r="A3" s="95"/>
      <c r="B3" s="66" t="s">
        <v>14</v>
      </c>
      <c r="C3" s="66" t="s">
        <v>14</v>
      </c>
      <c r="D3" s="67" t="s">
        <v>15</v>
      </c>
      <c r="E3" s="67" t="s">
        <v>16</v>
      </c>
      <c r="F3" s="67" t="s">
        <v>17</v>
      </c>
      <c r="G3" s="66" t="s">
        <v>18</v>
      </c>
      <c r="H3" s="66" t="s">
        <v>19</v>
      </c>
      <c r="I3" s="95"/>
      <c r="J3" s="95"/>
      <c r="K3" s="95"/>
      <c r="L3" s="95"/>
      <c r="M3" s="95"/>
      <c r="N3" s="95"/>
      <c r="O3" s="95"/>
      <c r="P3" s="95"/>
    </row>
    <row r="4" spans="1:16" ht="20.25">
      <c r="A4" s="65" t="s">
        <v>20</v>
      </c>
      <c r="B4" s="68" t="s">
        <v>125</v>
      </c>
      <c r="C4" s="69">
        <v>100</v>
      </c>
      <c r="D4" s="41">
        <v>0.8</v>
      </c>
      <c r="E4" s="41">
        <v>0</v>
      </c>
      <c r="F4" s="41">
        <v>3.3</v>
      </c>
      <c r="G4" s="70">
        <v>16</v>
      </c>
      <c r="H4" s="69" t="s">
        <v>70</v>
      </c>
      <c r="I4" s="72">
        <v>0.03</v>
      </c>
      <c r="J4" s="72">
        <v>0.03</v>
      </c>
      <c r="K4" s="72">
        <v>10</v>
      </c>
      <c r="L4" s="72">
        <v>10</v>
      </c>
      <c r="M4" s="72">
        <v>23</v>
      </c>
      <c r="N4" s="72">
        <v>14</v>
      </c>
      <c r="O4" s="72">
        <v>42</v>
      </c>
      <c r="P4" s="72">
        <v>0.6</v>
      </c>
    </row>
    <row r="5" spans="1:16" ht="20.25">
      <c r="A5" s="36" t="s">
        <v>126</v>
      </c>
      <c r="B5" s="47" t="s">
        <v>127</v>
      </c>
      <c r="C5" s="48">
        <v>120</v>
      </c>
      <c r="D5" s="41">
        <v>15.7</v>
      </c>
      <c r="E5" s="41">
        <v>22.2</v>
      </c>
      <c r="F5" s="41">
        <v>13.8</v>
      </c>
      <c r="G5" s="41">
        <v>319.2</v>
      </c>
      <c r="H5" s="41" t="s">
        <v>128</v>
      </c>
      <c r="I5" s="41">
        <v>0.12</v>
      </c>
      <c r="J5" s="41">
        <v>0.08</v>
      </c>
      <c r="K5" s="41">
        <v>4.76</v>
      </c>
      <c r="L5" s="41">
        <v>0.56000000000000005</v>
      </c>
      <c r="M5" s="41">
        <v>51.6</v>
      </c>
      <c r="N5" s="41">
        <v>48.93</v>
      </c>
      <c r="O5" s="41">
        <v>211.48</v>
      </c>
      <c r="P5" s="41">
        <v>1.45</v>
      </c>
    </row>
    <row r="6" spans="1:16" ht="20.25">
      <c r="A6" s="36" t="s">
        <v>26</v>
      </c>
      <c r="B6" s="37" t="s">
        <v>52</v>
      </c>
      <c r="C6" s="38">
        <v>180</v>
      </c>
      <c r="D6" s="41">
        <v>4.1399999999999997</v>
      </c>
      <c r="E6" s="41">
        <v>9.18</v>
      </c>
      <c r="F6" s="41">
        <v>19.260000000000002</v>
      </c>
      <c r="G6" s="41">
        <v>174.6</v>
      </c>
      <c r="H6" s="41" t="s">
        <v>53</v>
      </c>
      <c r="I6" s="41">
        <v>0.08</v>
      </c>
      <c r="J6" s="41">
        <v>0.09</v>
      </c>
      <c r="K6" s="41">
        <v>460.8</v>
      </c>
      <c r="L6" s="41">
        <v>14.64</v>
      </c>
      <c r="M6" s="41">
        <v>67.2</v>
      </c>
      <c r="N6" s="41">
        <v>34.799999999999997</v>
      </c>
      <c r="O6" s="41">
        <v>84</v>
      </c>
      <c r="P6" s="41">
        <v>1.22</v>
      </c>
    </row>
    <row r="7" spans="1:16" ht="20.25">
      <c r="A7" s="36"/>
      <c r="B7" s="37" t="s">
        <v>55</v>
      </c>
      <c r="C7" s="38" t="s">
        <v>28</v>
      </c>
      <c r="D7" s="41">
        <v>0.16</v>
      </c>
      <c r="E7" s="41">
        <v>0</v>
      </c>
      <c r="F7" s="41">
        <v>29</v>
      </c>
      <c r="G7" s="41">
        <v>116.6</v>
      </c>
      <c r="H7" s="41" t="s">
        <v>56</v>
      </c>
      <c r="I7" s="41">
        <v>0.01</v>
      </c>
      <c r="J7" s="41">
        <v>5.43</v>
      </c>
      <c r="K7" s="41">
        <v>0</v>
      </c>
      <c r="L7" s="41">
        <v>0</v>
      </c>
      <c r="M7" s="41">
        <v>11.19</v>
      </c>
      <c r="N7" s="41">
        <v>4.5999999999999996</v>
      </c>
      <c r="O7" s="41">
        <v>3.76</v>
      </c>
      <c r="P7" s="41">
        <v>0.92</v>
      </c>
    </row>
    <row r="8" spans="1:16" ht="20.25">
      <c r="A8" s="37"/>
      <c r="B8" s="37" t="s">
        <v>46</v>
      </c>
      <c r="C8" s="38" t="s">
        <v>92</v>
      </c>
      <c r="D8" s="41">
        <v>3.04</v>
      </c>
      <c r="E8" s="41">
        <v>0.32</v>
      </c>
      <c r="F8" s="41">
        <v>19.68</v>
      </c>
      <c r="G8" s="41">
        <v>93.76</v>
      </c>
      <c r="H8" s="41" t="s">
        <v>47</v>
      </c>
      <c r="I8" s="41">
        <v>4.3999999999999997E-2</v>
      </c>
      <c r="J8" s="41">
        <v>1.2E-2</v>
      </c>
      <c r="K8" s="41">
        <v>0</v>
      </c>
      <c r="L8" s="41">
        <v>0</v>
      </c>
      <c r="M8" s="41">
        <v>8</v>
      </c>
      <c r="N8" s="41">
        <v>5.6</v>
      </c>
      <c r="O8" s="41">
        <v>26</v>
      </c>
      <c r="P8" s="41">
        <v>0.44</v>
      </c>
    </row>
    <row r="9" spans="1:16" ht="20.25">
      <c r="A9" s="37"/>
      <c r="B9" s="37" t="s">
        <v>32</v>
      </c>
      <c r="C9" s="38">
        <v>30</v>
      </c>
      <c r="D9" s="41">
        <v>1.98</v>
      </c>
      <c r="E9" s="41">
        <v>0.36</v>
      </c>
      <c r="F9" s="41">
        <v>11.88</v>
      </c>
      <c r="G9" s="41">
        <v>51.24</v>
      </c>
      <c r="H9" s="41" t="s">
        <v>33</v>
      </c>
      <c r="I9" s="41">
        <v>0.06</v>
      </c>
      <c r="J9" s="41">
        <v>0.03</v>
      </c>
      <c r="K9" s="41">
        <v>0</v>
      </c>
      <c r="L9" s="41">
        <v>0</v>
      </c>
      <c r="M9" s="41">
        <v>10.5</v>
      </c>
      <c r="N9" s="41">
        <v>14.1</v>
      </c>
      <c r="O9" s="41">
        <v>47.4</v>
      </c>
      <c r="P9" s="41">
        <v>1.17</v>
      </c>
    </row>
    <row r="10" spans="1:16" ht="20.25">
      <c r="A10" s="38" t="s">
        <v>34</v>
      </c>
      <c r="B10" s="37"/>
      <c r="C10" s="36">
        <v>670</v>
      </c>
      <c r="D10" s="42">
        <f>SUM(D4:D9)</f>
        <v>25.82</v>
      </c>
      <c r="E10" s="42">
        <f t="shared" ref="E10:F10" si="0">SUM(E4:E9)</f>
        <v>32.06</v>
      </c>
      <c r="F10" s="42">
        <f t="shared" si="0"/>
        <v>96.919999999999987</v>
      </c>
      <c r="G10" s="42">
        <f>SUM(G4:G9)</f>
        <v>771.4</v>
      </c>
      <c r="H10" s="42"/>
      <c r="I10" s="42">
        <f t="shared" ref="I10:P10" si="1">SUM(I5:I9)</f>
        <v>0.314</v>
      </c>
      <c r="J10" s="42">
        <f t="shared" si="1"/>
        <v>5.6419999999999995</v>
      </c>
      <c r="K10" s="42">
        <f t="shared" si="1"/>
        <v>465.56</v>
      </c>
      <c r="L10" s="42">
        <f t="shared" si="1"/>
        <v>15.200000000000001</v>
      </c>
      <c r="M10" s="42">
        <f t="shared" si="1"/>
        <v>148.49</v>
      </c>
      <c r="N10" s="42">
        <f t="shared" si="1"/>
        <v>108.02999999999997</v>
      </c>
      <c r="O10" s="42">
        <f t="shared" si="1"/>
        <v>372.64</v>
      </c>
      <c r="P10" s="42">
        <f t="shared" si="1"/>
        <v>5.2</v>
      </c>
    </row>
    <row r="11" spans="1:16" ht="20.25">
      <c r="A11" s="36" t="s">
        <v>43</v>
      </c>
      <c r="B11" s="37" t="s">
        <v>129</v>
      </c>
      <c r="C11" s="38">
        <v>100</v>
      </c>
      <c r="D11" s="41">
        <v>1.6</v>
      </c>
      <c r="E11" s="41">
        <v>4.8</v>
      </c>
      <c r="F11" s="41">
        <v>11</v>
      </c>
      <c r="G11" s="41">
        <v>95</v>
      </c>
      <c r="H11" s="41" t="s">
        <v>130</v>
      </c>
      <c r="I11" s="41">
        <v>1.6E-2</v>
      </c>
      <c r="J11" s="41">
        <v>1.2999999999999999E-2</v>
      </c>
      <c r="K11" s="41">
        <v>0</v>
      </c>
      <c r="L11" s="41">
        <v>15.12</v>
      </c>
      <c r="M11" s="41">
        <v>61.28</v>
      </c>
      <c r="N11" s="41">
        <v>12</v>
      </c>
      <c r="O11" s="41">
        <v>25.6</v>
      </c>
      <c r="P11" s="41">
        <v>0.48</v>
      </c>
    </row>
    <row r="12" spans="1:16" ht="20.25">
      <c r="A12" s="37"/>
      <c r="B12" s="37" t="s">
        <v>131</v>
      </c>
      <c r="C12" s="38">
        <v>250</v>
      </c>
      <c r="D12" s="41">
        <v>3.6</v>
      </c>
      <c r="E12" s="41">
        <v>7.13</v>
      </c>
      <c r="F12" s="41">
        <v>22.5</v>
      </c>
      <c r="G12" s="41">
        <v>146</v>
      </c>
      <c r="H12" s="41" t="s">
        <v>132</v>
      </c>
      <c r="I12" s="41">
        <v>0.06</v>
      </c>
      <c r="J12" s="41">
        <v>0.125</v>
      </c>
      <c r="K12" s="41">
        <v>176</v>
      </c>
      <c r="L12" s="41">
        <v>0.75</v>
      </c>
      <c r="M12" s="41">
        <v>55.56</v>
      </c>
      <c r="N12" s="41">
        <v>13.16</v>
      </c>
      <c r="O12" s="41">
        <v>81.38</v>
      </c>
      <c r="P12" s="41">
        <v>0.83</v>
      </c>
    </row>
    <row r="13" spans="1:16" ht="20.25">
      <c r="A13" s="37"/>
      <c r="B13" s="37" t="s">
        <v>84</v>
      </c>
      <c r="C13" s="38">
        <v>225</v>
      </c>
      <c r="D13" s="41">
        <v>21.9</v>
      </c>
      <c r="E13" s="41">
        <v>25.3</v>
      </c>
      <c r="F13" s="41">
        <v>35.799999999999997</v>
      </c>
      <c r="G13" s="41">
        <v>459</v>
      </c>
      <c r="H13" s="41" t="s">
        <v>85</v>
      </c>
      <c r="I13" s="41">
        <v>0.08</v>
      </c>
      <c r="J13" s="41">
        <v>0.08</v>
      </c>
      <c r="K13" s="41">
        <v>163.80000000000001</v>
      </c>
      <c r="L13" s="41">
        <v>2.41</v>
      </c>
      <c r="M13" s="41">
        <v>31.43</v>
      </c>
      <c r="N13" s="41">
        <v>98.6</v>
      </c>
      <c r="O13" s="41">
        <v>217.8</v>
      </c>
      <c r="P13" s="41">
        <v>1.9</v>
      </c>
    </row>
    <row r="14" spans="1:16" ht="20.25">
      <c r="A14" s="37"/>
      <c r="B14" s="47" t="s">
        <v>90</v>
      </c>
      <c r="C14" s="38" t="s">
        <v>28</v>
      </c>
      <c r="D14" s="41">
        <v>3.76</v>
      </c>
      <c r="E14" s="41">
        <v>3.2</v>
      </c>
      <c r="F14" s="41">
        <v>26.7</v>
      </c>
      <c r="G14" s="41">
        <v>150</v>
      </c>
      <c r="H14" s="41" t="s">
        <v>91</v>
      </c>
      <c r="I14" s="41">
        <v>0.06</v>
      </c>
      <c r="J14" s="41">
        <v>0.24</v>
      </c>
      <c r="K14" s="41">
        <v>26.44</v>
      </c>
      <c r="L14" s="41">
        <v>1.04</v>
      </c>
      <c r="M14" s="41">
        <v>270.35000000000002</v>
      </c>
      <c r="N14" s="41">
        <v>31.2</v>
      </c>
      <c r="O14" s="41">
        <v>167.2</v>
      </c>
      <c r="P14" s="41">
        <v>0.57999999999999996</v>
      </c>
    </row>
    <row r="15" spans="1:16" ht="20.25">
      <c r="A15" s="37"/>
      <c r="B15" s="37" t="s">
        <v>46</v>
      </c>
      <c r="C15" s="38">
        <v>55</v>
      </c>
      <c r="D15" s="41">
        <v>4.18</v>
      </c>
      <c r="E15" s="41">
        <v>0.44</v>
      </c>
      <c r="F15" s="41">
        <v>27.06</v>
      </c>
      <c r="G15" s="41">
        <v>128.91999999999999</v>
      </c>
      <c r="H15" s="41" t="s">
        <v>47</v>
      </c>
      <c r="I15" s="41">
        <v>0.06</v>
      </c>
      <c r="J15" s="41">
        <v>1.6500000000000001E-2</v>
      </c>
      <c r="K15" s="41">
        <v>0</v>
      </c>
      <c r="L15" s="41">
        <v>0</v>
      </c>
      <c r="M15" s="41">
        <v>11</v>
      </c>
      <c r="N15" s="41">
        <v>7.7</v>
      </c>
      <c r="O15" s="41">
        <v>35.75</v>
      </c>
      <c r="P15" s="41">
        <v>0.61</v>
      </c>
    </row>
    <row r="16" spans="1:16" ht="20.25">
      <c r="A16" s="37"/>
      <c r="B16" s="37" t="s">
        <v>32</v>
      </c>
      <c r="C16" s="38">
        <v>36</v>
      </c>
      <c r="D16" s="41">
        <v>2.38</v>
      </c>
      <c r="E16" s="41">
        <v>0.43</v>
      </c>
      <c r="F16" s="41">
        <v>14.26</v>
      </c>
      <c r="G16" s="41">
        <v>61.49</v>
      </c>
      <c r="H16" s="41" t="s">
        <v>33</v>
      </c>
      <c r="I16" s="41">
        <v>7.1999999999999995E-2</v>
      </c>
      <c r="J16" s="41">
        <v>3.5999999999999997E-2</v>
      </c>
      <c r="K16" s="41">
        <v>0</v>
      </c>
      <c r="L16" s="41">
        <v>0</v>
      </c>
      <c r="M16" s="41">
        <v>12.6</v>
      </c>
      <c r="N16" s="41">
        <v>16.920000000000002</v>
      </c>
      <c r="O16" s="41">
        <v>56.88</v>
      </c>
      <c r="P16" s="41">
        <v>1.4</v>
      </c>
    </row>
    <row r="17" spans="1:16" ht="20.25">
      <c r="A17" s="37" t="s">
        <v>51</v>
      </c>
      <c r="B17" s="37"/>
      <c r="C17" s="36">
        <v>866</v>
      </c>
      <c r="D17" s="42">
        <f>SUM(D11:D16)</f>
        <v>37.42</v>
      </c>
      <c r="E17" s="42">
        <f>SUM(E11:E16)</f>
        <v>41.300000000000004</v>
      </c>
      <c r="F17" s="42">
        <f>SUM(F11:F16)</f>
        <v>137.32</v>
      </c>
      <c r="G17" s="42">
        <f>SUM(G11:G16)</f>
        <v>1040.4099999999999</v>
      </c>
      <c r="H17" s="42"/>
      <c r="I17" s="42">
        <f t="shared" ref="I17:P17" si="2">SUM(I11:I16)</f>
        <v>0.34800000000000003</v>
      </c>
      <c r="J17" s="42">
        <f t="shared" si="2"/>
        <v>0.51050000000000006</v>
      </c>
      <c r="K17" s="42">
        <f t="shared" si="2"/>
        <v>366.24</v>
      </c>
      <c r="L17" s="42">
        <f t="shared" si="2"/>
        <v>19.32</v>
      </c>
      <c r="M17" s="42">
        <f t="shared" si="2"/>
        <v>442.22</v>
      </c>
      <c r="N17" s="42">
        <f t="shared" si="2"/>
        <v>179.57999999999998</v>
      </c>
      <c r="O17" s="42">
        <f t="shared" si="2"/>
        <v>584.61</v>
      </c>
      <c r="P17" s="42">
        <f t="shared" si="2"/>
        <v>5.8000000000000007</v>
      </c>
    </row>
    <row r="18" spans="1:16" ht="20.25">
      <c r="A18" s="36" t="s">
        <v>54</v>
      </c>
      <c r="B18" s="37" t="s">
        <v>133</v>
      </c>
      <c r="C18" s="38" t="s">
        <v>87</v>
      </c>
      <c r="D18" s="41">
        <v>10.24</v>
      </c>
      <c r="E18" s="41">
        <v>9.69</v>
      </c>
      <c r="F18" s="41">
        <v>6.26</v>
      </c>
      <c r="G18" s="41">
        <v>109.06</v>
      </c>
      <c r="H18" s="41" t="s">
        <v>134</v>
      </c>
      <c r="I18" s="41">
        <v>0.15</v>
      </c>
      <c r="J18" s="41">
        <v>0.21</v>
      </c>
      <c r="K18" s="41">
        <v>57.72</v>
      </c>
      <c r="L18" s="41">
        <v>2.0499999999999998</v>
      </c>
      <c r="M18" s="41">
        <v>60.13</v>
      </c>
      <c r="N18" s="41">
        <v>28.3</v>
      </c>
      <c r="O18" s="41">
        <v>211.76</v>
      </c>
      <c r="P18" s="41">
        <v>1.1200000000000001</v>
      </c>
    </row>
    <row r="19" spans="1:16" ht="20.25">
      <c r="A19" s="37"/>
      <c r="B19" s="37" t="s">
        <v>135</v>
      </c>
      <c r="C19" s="38" t="s">
        <v>136</v>
      </c>
      <c r="D19" s="41">
        <v>0.1</v>
      </c>
      <c r="E19" s="41">
        <v>0</v>
      </c>
      <c r="F19" s="41">
        <v>15</v>
      </c>
      <c r="G19" s="41">
        <v>60</v>
      </c>
      <c r="H19" s="41" t="s">
        <v>137</v>
      </c>
      <c r="I19" s="41">
        <v>0</v>
      </c>
      <c r="J19" s="41">
        <v>0.01</v>
      </c>
      <c r="K19" s="41">
        <v>0.3</v>
      </c>
      <c r="L19" s="41">
        <v>0.12</v>
      </c>
      <c r="M19" s="41">
        <v>6.5</v>
      </c>
      <c r="N19" s="41">
        <v>4.8499999999999996</v>
      </c>
      <c r="O19" s="41">
        <v>8.5500000000000007</v>
      </c>
      <c r="P19" s="41">
        <v>0.91</v>
      </c>
    </row>
    <row r="20" spans="1:16" ht="20.25">
      <c r="A20" s="37"/>
      <c r="B20" s="37" t="s">
        <v>32</v>
      </c>
      <c r="C20" s="38">
        <v>36</v>
      </c>
      <c r="D20" s="41">
        <v>2.38</v>
      </c>
      <c r="E20" s="41">
        <v>0.43</v>
      </c>
      <c r="F20" s="41">
        <v>14.26</v>
      </c>
      <c r="G20" s="41">
        <v>61.49</v>
      </c>
      <c r="H20" s="41" t="s">
        <v>33</v>
      </c>
      <c r="I20" s="41">
        <v>7.1999999999999995E-2</v>
      </c>
      <c r="J20" s="41">
        <v>3.5999999999999997E-2</v>
      </c>
      <c r="K20" s="41">
        <v>0</v>
      </c>
      <c r="L20" s="41">
        <v>0</v>
      </c>
      <c r="M20" s="41">
        <v>12.6</v>
      </c>
      <c r="N20" s="41">
        <v>16.920000000000002</v>
      </c>
      <c r="O20" s="41">
        <v>56.88</v>
      </c>
      <c r="P20" s="41">
        <v>1.4</v>
      </c>
    </row>
    <row r="21" spans="1:16" ht="20.25">
      <c r="A21" s="37" t="s">
        <v>57</v>
      </c>
      <c r="B21" s="37"/>
      <c r="C21" s="36">
        <v>351</v>
      </c>
      <c r="D21" s="42">
        <f>SUM(D18:D20)</f>
        <v>12.719999999999999</v>
      </c>
      <c r="E21" s="42">
        <f>SUM(E18:E20)</f>
        <v>10.119999999999999</v>
      </c>
      <c r="F21" s="42">
        <f>SUM(F18:F20)</f>
        <v>35.519999999999996</v>
      </c>
      <c r="G21" s="42">
        <f>SUM(G18:G20)</f>
        <v>230.55</v>
      </c>
      <c r="H21" s="42"/>
      <c r="I21" s="42">
        <f t="shared" ref="I21:P21" si="3">SUM(I18:I20)</f>
        <v>0.22199999999999998</v>
      </c>
      <c r="J21" s="42">
        <f t="shared" si="3"/>
        <v>0.25600000000000001</v>
      </c>
      <c r="K21" s="42">
        <f t="shared" si="3"/>
        <v>58.019999999999996</v>
      </c>
      <c r="L21" s="42">
        <f t="shared" si="3"/>
        <v>2.17</v>
      </c>
      <c r="M21" s="42">
        <f t="shared" si="3"/>
        <v>79.22999999999999</v>
      </c>
      <c r="N21" s="42">
        <f t="shared" si="3"/>
        <v>50.07</v>
      </c>
      <c r="O21" s="42">
        <f t="shared" si="3"/>
        <v>277.19</v>
      </c>
      <c r="P21" s="42">
        <f t="shared" si="3"/>
        <v>3.43</v>
      </c>
    </row>
    <row r="22" spans="1:16" ht="20.25">
      <c r="A22" s="36" t="s">
        <v>138</v>
      </c>
      <c r="B22" s="37" t="s">
        <v>139</v>
      </c>
      <c r="C22" s="38">
        <v>200</v>
      </c>
      <c r="D22" s="41">
        <v>20</v>
      </c>
      <c r="E22" s="41">
        <v>33.4</v>
      </c>
      <c r="F22" s="41">
        <v>3.8</v>
      </c>
      <c r="G22" s="41">
        <v>398</v>
      </c>
      <c r="H22" s="38" t="s">
        <v>140</v>
      </c>
      <c r="I22" s="41">
        <v>0.12</v>
      </c>
      <c r="J22" s="41">
        <v>0.1</v>
      </c>
      <c r="K22" s="41">
        <v>0.4</v>
      </c>
      <c r="L22" s="41">
        <v>2.4</v>
      </c>
      <c r="M22" s="41">
        <v>186.8</v>
      </c>
      <c r="N22" s="41">
        <v>306.8</v>
      </c>
      <c r="O22" s="41">
        <v>26.6</v>
      </c>
      <c r="P22" s="41">
        <v>3</v>
      </c>
    </row>
    <row r="23" spans="1:16" ht="20.25">
      <c r="A23" s="36"/>
      <c r="B23" s="37" t="s">
        <v>141</v>
      </c>
      <c r="C23" s="38">
        <v>100</v>
      </c>
      <c r="D23" s="41">
        <v>2.8</v>
      </c>
      <c r="E23" s="41">
        <v>0.16</v>
      </c>
      <c r="F23" s="41">
        <v>5.8</v>
      </c>
      <c r="G23" s="41">
        <v>47.66</v>
      </c>
      <c r="H23" s="38" t="s">
        <v>45</v>
      </c>
      <c r="I23" s="41">
        <v>0.08</v>
      </c>
      <c r="J23" s="41">
        <v>7.8</v>
      </c>
      <c r="K23" s="41">
        <v>0.08</v>
      </c>
      <c r="L23" s="41">
        <v>0.02</v>
      </c>
      <c r="M23" s="41">
        <v>20</v>
      </c>
      <c r="N23" s="41">
        <v>63</v>
      </c>
      <c r="O23" s="41">
        <v>19</v>
      </c>
      <c r="P23" s="41">
        <v>1.29</v>
      </c>
    </row>
    <row r="24" spans="1:16" ht="20.25">
      <c r="A24" s="36" t="s">
        <v>142</v>
      </c>
      <c r="B24" s="37" t="s">
        <v>81</v>
      </c>
      <c r="C24" s="38" t="s">
        <v>28</v>
      </c>
      <c r="D24" s="41">
        <v>0</v>
      </c>
      <c r="E24" s="41">
        <v>0</v>
      </c>
      <c r="F24" s="41">
        <v>18.399999999999999</v>
      </c>
      <c r="G24" s="41">
        <v>73.599999999999994</v>
      </c>
      <c r="H24" s="38"/>
      <c r="I24" s="41">
        <v>0.1</v>
      </c>
      <c r="J24" s="41">
        <v>1</v>
      </c>
      <c r="K24" s="41">
        <v>0.4</v>
      </c>
      <c r="L24" s="41">
        <v>0.2</v>
      </c>
      <c r="M24" s="41">
        <v>11.2</v>
      </c>
      <c r="N24" s="41">
        <v>10</v>
      </c>
      <c r="O24" s="41">
        <v>1.8</v>
      </c>
      <c r="P24" s="41">
        <v>0.2</v>
      </c>
    </row>
    <row r="25" spans="1:16" ht="20.25">
      <c r="A25" s="38" t="s">
        <v>26</v>
      </c>
      <c r="B25" s="37" t="s">
        <v>83</v>
      </c>
      <c r="C25" s="38" t="s">
        <v>92</v>
      </c>
      <c r="D25" s="41">
        <v>3.04</v>
      </c>
      <c r="E25" s="41">
        <v>0.32</v>
      </c>
      <c r="F25" s="41">
        <v>19.68</v>
      </c>
      <c r="G25" s="41">
        <v>93.76</v>
      </c>
      <c r="H25" s="38" t="s">
        <v>47</v>
      </c>
      <c r="I25" s="41">
        <v>4.3999999999999997E-2</v>
      </c>
      <c r="J25" s="41">
        <v>1.2E-2</v>
      </c>
      <c r="K25" s="41">
        <v>0</v>
      </c>
      <c r="L25" s="41">
        <v>0</v>
      </c>
      <c r="M25" s="41">
        <v>8</v>
      </c>
      <c r="N25" s="41">
        <v>5.6</v>
      </c>
      <c r="O25" s="41">
        <v>26</v>
      </c>
      <c r="P25" s="41">
        <v>0.44</v>
      </c>
    </row>
    <row r="26" spans="1:16" ht="20.25">
      <c r="A26" s="37"/>
      <c r="B26" s="37" t="s">
        <v>32</v>
      </c>
      <c r="C26" s="38">
        <v>30</v>
      </c>
      <c r="D26" s="41">
        <v>1.98</v>
      </c>
      <c r="E26" s="41">
        <v>0.36</v>
      </c>
      <c r="F26" s="41">
        <v>11.88</v>
      </c>
      <c r="G26" s="41">
        <v>51.24</v>
      </c>
      <c r="H26" s="38" t="s">
        <v>33</v>
      </c>
      <c r="I26" s="41">
        <v>0.06</v>
      </c>
      <c r="J26" s="41">
        <v>0.03</v>
      </c>
      <c r="K26" s="41">
        <v>0</v>
      </c>
      <c r="L26" s="41">
        <v>0</v>
      </c>
      <c r="M26" s="41">
        <v>10.5</v>
      </c>
      <c r="N26" s="41">
        <v>14.1</v>
      </c>
      <c r="O26" s="41">
        <v>47.4</v>
      </c>
      <c r="P26" s="41">
        <v>1.17</v>
      </c>
    </row>
    <row r="27" spans="1:16" ht="20.25">
      <c r="A27" s="37"/>
      <c r="B27" s="37" t="s">
        <v>49</v>
      </c>
      <c r="C27" s="38">
        <v>120</v>
      </c>
      <c r="D27" s="41">
        <v>0.47</v>
      </c>
      <c r="E27" s="41">
        <v>0</v>
      </c>
      <c r="F27" s="41">
        <v>15.12</v>
      </c>
      <c r="G27" s="41">
        <v>62.4</v>
      </c>
      <c r="H27" s="38" t="s">
        <v>50</v>
      </c>
      <c r="I27" s="41">
        <v>0.02</v>
      </c>
      <c r="J27" s="41">
        <v>0.03</v>
      </c>
      <c r="K27" s="41">
        <v>2</v>
      </c>
      <c r="L27" s="41">
        <v>5</v>
      </c>
      <c r="M27" s="41">
        <v>19</v>
      </c>
      <c r="N27" s="41">
        <v>12</v>
      </c>
      <c r="O27" s="41">
        <v>16</v>
      </c>
      <c r="P27" s="41">
        <v>2.2999999999999998</v>
      </c>
    </row>
    <row r="28" spans="1:16" ht="20.25">
      <c r="A28" s="37" t="s">
        <v>34</v>
      </c>
      <c r="B28" s="37"/>
      <c r="C28" s="36">
        <v>690</v>
      </c>
      <c r="D28" s="42">
        <f>SUM(D22:D27)</f>
        <v>28.29</v>
      </c>
      <c r="E28" s="42">
        <f>SUM(E22:E27)</f>
        <v>34.239999999999995</v>
      </c>
      <c r="F28" s="42">
        <f>SUM(F22:F27)</f>
        <v>74.680000000000007</v>
      </c>
      <c r="G28" s="42">
        <f>SUM(G22:G27)</f>
        <v>726.66</v>
      </c>
      <c r="H28" s="36"/>
      <c r="I28" s="42">
        <f t="shared" ref="I28:P28" si="4">SUM(I22:I27)</f>
        <v>0.42400000000000004</v>
      </c>
      <c r="J28" s="42">
        <f t="shared" si="4"/>
        <v>8.9719999999999978</v>
      </c>
      <c r="K28" s="42">
        <f t="shared" si="4"/>
        <v>2.88</v>
      </c>
      <c r="L28" s="42">
        <f t="shared" si="4"/>
        <v>7.62</v>
      </c>
      <c r="M28" s="42">
        <f t="shared" si="4"/>
        <v>255.5</v>
      </c>
      <c r="N28" s="42">
        <f t="shared" si="4"/>
        <v>411.50000000000006</v>
      </c>
      <c r="O28" s="42">
        <f t="shared" si="4"/>
        <v>136.80000000000001</v>
      </c>
      <c r="P28" s="42">
        <f t="shared" si="4"/>
        <v>8.4</v>
      </c>
    </row>
    <row r="29" spans="1:16" ht="20.25">
      <c r="A29" s="36" t="s">
        <v>43</v>
      </c>
      <c r="B29" s="37" t="s">
        <v>94</v>
      </c>
      <c r="C29" s="38">
        <v>100</v>
      </c>
      <c r="D29" s="41">
        <v>2.4</v>
      </c>
      <c r="E29" s="41">
        <v>7.1</v>
      </c>
      <c r="F29" s="41">
        <v>10.4</v>
      </c>
      <c r="G29" s="41">
        <v>115</v>
      </c>
      <c r="H29" s="38" t="s">
        <v>95</v>
      </c>
      <c r="I29" s="41">
        <v>2.7E-2</v>
      </c>
      <c r="J29" s="41">
        <v>1.2999999999999999E-2</v>
      </c>
      <c r="K29" s="41">
        <v>27.6</v>
      </c>
      <c r="L29" s="41">
        <v>5.51</v>
      </c>
      <c r="M29" s="41">
        <v>29.33</v>
      </c>
      <c r="N29" s="41">
        <v>22.7</v>
      </c>
      <c r="O29" s="41">
        <v>44</v>
      </c>
      <c r="P29" s="41">
        <v>1.24</v>
      </c>
    </row>
    <row r="30" spans="1:16" ht="20.25">
      <c r="A30" s="37"/>
      <c r="B30" s="37" t="s">
        <v>96</v>
      </c>
      <c r="C30" s="38" t="s">
        <v>97</v>
      </c>
      <c r="D30" s="41">
        <v>4</v>
      </c>
      <c r="E30" s="41">
        <v>8.6999999999999993</v>
      </c>
      <c r="F30" s="41">
        <v>25.5</v>
      </c>
      <c r="G30" s="41">
        <v>200</v>
      </c>
      <c r="H30" s="38" t="s">
        <v>143</v>
      </c>
      <c r="I30" s="41">
        <v>3.6999999999999998E-2</v>
      </c>
      <c r="J30" s="41">
        <v>3.9E-2</v>
      </c>
      <c r="K30" s="41">
        <v>175.1</v>
      </c>
      <c r="L30" s="41">
        <v>4.09</v>
      </c>
      <c r="M30" s="41">
        <v>22.32</v>
      </c>
      <c r="N30" s="41">
        <v>17.95</v>
      </c>
      <c r="O30" s="41">
        <v>46.22</v>
      </c>
      <c r="P30" s="41">
        <v>0.52</v>
      </c>
    </row>
    <row r="31" spans="1:16" ht="20.25">
      <c r="A31" s="37"/>
      <c r="B31" s="37" t="s">
        <v>144</v>
      </c>
      <c r="C31" s="38" t="s">
        <v>110</v>
      </c>
      <c r="D31" s="41">
        <v>15.4</v>
      </c>
      <c r="E31" s="41">
        <v>6.4</v>
      </c>
      <c r="F31" s="41">
        <v>3.7</v>
      </c>
      <c r="G31" s="41">
        <v>134</v>
      </c>
      <c r="H31" s="38" t="s">
        <v>145</v>
      </c>
      <c r="I31" s="41">
        <v>0.05</v>
      </c>
      <c r="J31" s="41">
        <v>0.04</v>
      </c>
      <c r="K31" s="41">
        <v>0.04</v>
      </c>
      <c r="L31" s="41">
        <v>1.07</v>
      </c>
      <c r="M31" s="41">
        <v>34.5</v>
      </c>
      <c r="N31" s="41">
        <v>24.7</v>
      </c>
      <c r="O31" s="41">
        <v>158.69999999999999</v>
      </c>
      <c r="P31" s="41">
        <v>1.2</v>
      </c>
    </row>
    <row r="32" spans="1:16" ht="20.25">
      <c r="A32" s="37"/>
      <c r="B32" s="37" t="s">
        <v>146</v>
      </c>
      <c r="C32" s="38">
        <v>180</v>
      </c>
      <c r="D32" s="41">
        <v>4.3</v>
      </c>
      <c r="E32" s="41">
        <v>4.51</v>
      </c>
      <c r="F32" s="41">
        <v>26.86</v>
      </c>
      <c r="G32" s="41">
        <v>165.7</v>
      </c>
      <c r="H32" s="38" t="s">
        <v>147</v>
      </c>
      <c r="I32" s="41">
        <v>8.3000000000000004E-2</v>
      </c>
      <c r="J32" s="41">
        <v>3.5999999999999997E-2</v>
      </c>
      <c r="K32" s="41">
        <v>17.21</v>
      </c>
      <c r="L32" s="41">
        <v>0</v>
      </c>
      <c r="M32" s="41">
        <v>38.9</v>
      </c>
      <c r="N32" s="41">
        <v>20</v>
      </c>
      <c r="O32" s="41">
        <v>137.16</v>
      </c>
      <c r="P32" s="41">
        <v>0.77</v>
      </c>
    </row>
    <row r="33" spans="1:16" ht="20.25">
      <c r="A33" s="37"/>
      <c r="B33" s="37" t="s">
        <v>44</v>
      </c>
      <c r="C33" s="38">
        <v>200</v>
      </c>
      <c r="D33" s="41">
        <v>1</v>
      </c>
      <c r="E33" s="41">
        <v>0</v>
      </c>
      <c r="F33" s="41">
        <v>24.4</v>
      </c>
      <c r="G33" s="41">
        <v>101.6</v>
      </c>
      <c r="H33" s="38" t="s">
        <v>148</v>
      </c>
      <c r="I33" s="41">
        <v>0.06</v>
      </c>
      <c r="J33" s="41">
        <v>0.1</v>
      </c>
      <c r="K33" s="41">
        <v>60</v>
      </c>
      <c r="L33" s="41">
        <v>70</v>
      </c>
      <c r="M33" s="41">
        <v>90</v>
      </c>
      <c r="N33" s="41">
        <v>0</v>
      </c>
      <c r="O33" s="41">
        <v>46</v>
      </c>
      <c r="P33" s="41">
        <v>2.4</v>
      </c>
    </row>
    <row r="34" spans="1:16" ht="20.25">
      <c r="A34" s="37"/>
      <c r="B34" s="37" t="s">
        <v>149</v>
      </c>
      <c r="C34" s="38">
        <v>15</v>
      </c>
      <c r="D34" s="41">
        <v>3.8</v>
      </c>
      <c r="E34" s="41">
        <v>4</v>
      </c>
      <c r="F34" s="41">
        <v>0</v>
      </c>
      <c r="G34" s="41">
        <v>51</v>
      </c>
      <c r="H34" s="57" t="s">
        <v>150</v>
      </c>
      <c r="I34" s="41">
        <v>6.0000000000000001E-3</v>
      </c>
      <c r="J34" s="41">
        <v>4.4999999999999998E-2</v>
      </c>
      <c r="K34" s="41">
        <v>39</v>
      </c>
      <c r="L34" s="41">
        <v>0.11</v>
      </c>
      <c r="M34" s="41">
        <v>132</v>
      </c>
      <c r="N34" s="41">
        <v>5.25</v>
      </c>
      <c r="O34" s="41">
        <v>75</v>
      </c>
      <c r="P34" s="41">
        <v>0.15</v>
      </c>
    </row>
    <row r="35" spans="1:16" ht="20.25">
      <c r="A35" s="37"/>
      <c r="B35" s="37" t="s">
        <v>46</v>
      </c>
      <c r="C35" s="38">
        <v>55</v>
      </c>
      <c r="D35" s="41">
        <v>4.18</v>
      </c>
      <c r="E35" s="41">
        <v>0.44</v>
      </c>
      <c r="F35" s="41">
        <v>27.06</v>
      </c>
      <c r="G35" s="41">
        <v>128.91999999999999</v>
      </c>
      <c r="H35" s="38" t="s">
        <v>47</v>
      </c>
      <c r="I35" s="41">
        <v>0.06</v>
      </c>
      <c r="J35" s="41">
        <v>1.6500000000000001E-2</v>
      </c>
      <c r="K35" s="41">
        <v>0</v>
      </c>
      <c r="L35" s="41">
        <v>0</v>
      </c>
      <c r="M35" s="41">
        <v>11</v>
      </c>
      <c r="N35" s="41">
        <v>7.7</v>
      </c>
      <c r="O35" s="41">
        <v>35.75</v>
      </c>
      <c r="P35" s="41">
        <v>0.61</v>
      </c>
    </row>
    <row r="36" spans="1:16" ht="20.25">
      <c r="A36" s="37"/>
      <c r="B36" s="37" t="s">
        <v>32</v>
      </c>
      <c r="C36" s="38">
        <v>36</v>
      </c>
      <c r="D36" s="41">
        <v>2.38</v>
      </c>
      <c r="E36" s="41">
        <v>0.43</v>
      </c>
      <c r="F36" s="41">
        <v>14.26</v>
      </c>
      <c r="G36" s="41">
        <v>61.49</v>
      </c>
      <c r="H36" s="38" t="s">
        <v>33</v>
      </c>
      <c r="I36" s="41">
        <v>7.1999999999999995E-2</v>
      </c>
      <c r="J36" s="41">
        <v>3.5999999999999997E-2</v>
      </c>
      <c r="K36" s="41">
        <v>0</v>
      </c>
      <c r="L36" s="41">
        <v>0</v>
      </c>
      <c r="M36" s="41">
        <v>12.6</v>
      </c>
      <c r="N36" s="41">
        <v>16.920000000000002</v>
      </c>
      <c r="O36" s="41">
        <v>56.88</v>
      </c>
      <c r="P36" s="41">
        <v>1.4</v>
      </c>
    </row>
    <row r="37" spans="1:16" ht="20.25">
      <c r="A37" s="37" t="s">
        <v>51</v>
      </c>
      <c r="B37" s="37"/>
      <c r="C37" s="36">
        <v>946</v>
      </c>
      <c r="D37" s="42">
        <f>SUM(D29:D36)</f>
        <v>37.46</v>
      </c>
      <c r="E37" s="42">
        <f>SUM(E29:E36)</f>
        <v>31.580000000000002</v>
      </c>
      <c r="F37" s="42">
        <f>SUM(F29:F36)</f>
        <v>132.18</v>
      </c>
      <c r="G37" s="42">
        <f>SUM(G29:G36)</f>
        <v>957.71</v>
      </c>
      <c r="H37" s="36"/>
      <c r="I37" s="42">
        <f t="shared" ref="I37:P37" si="5">SUM(I29:I36)</f>
        <v>0.39500000000000002</v>
      </c>
      <c r="J37" s="42">
        <f t="shared" si="5"/>
        <v>0.32550000000000001</v>
      </c>
      <c r="K37" s="42">
        <f t="shared" si="5"/>
        <v>318.95</v>
      </c>
      <c r="L37" s="42">
        <f t="shared" si="5"/>
        <v>80.78</v>
      </c>
      <c r="M37" s="42">
        <f t="shared" si="5"/>
        <v>370.65000000000003</v>
      </c>
      <c r="N37" s="42">
        <f t="shared" si="5"/>
        <v>115.22</v>
      </c>
      <c r="O37" s="42">
        <f t="shared" si="5"/>
        <v>599.70999999999992</v>
      </c>
      <c r="P37" s="42">
        <f t="shared" si="5"/>
        <v>8.2900000000000009</v>
      </c>
    </row>
    <row r="38" spans="1:16" ht="20.25">
      <c r="A38" s="36" t="s">
        <v>54</v>
      </c>
      <c r="B38" s="37" t="s">
        <v>151</v>
      </c>
      <c r="C38" s="38">
        <v>80</v>
      </c>
      <c r="D38" s="41">
        <v>3</v>
      </c>
      <c r="E38" s="41">
        <v>6.44</v>
      </c>
      <c r="F38" s="41">
        <v>3.6</v>
      </c>
      <c r="G38" s="41">
        <v>83.86</v>
      </c>
      <c r="H38" s="38" t="s">
        <v>152</v>
      </c>
      <c r="I38" s="41">
        <v>6.4000000000000001E-2</v>
      </c>
      <c r="J38" s="41">
        <v>0.21</v>
      </c>
      <c r="K38" s="41">
        <v>95.2</v>
      </c>
      <c r="L38" s="41">
        <v>2.08</v>
      </c>
      <c r="M38" s="41">
        <v>43.8</v>
      </c>
      <c r="N38" s="41">
        <v>14.82</v>
      </c>
      <c r="O38" s="41">
        <v>118.4</v>
      </c>
      <c r="P38" s="41">
        <v>1.56</v>
      </c>
    </row>
    <row r="39" spans="1:16" ht="20.25">
      <c r="A39" s="37"/>
      <c r="B39" s="37" t="s">
        <v>153</v>
      </c>
      <c r="C39" s="38">
        <v>90</v>
      </c>
      <c r="D39" s="41">
        <v>14.5</v>
      </c>
      <c r="E39" s="41">
        <v>21.7</v>
      </c>
      <c r="F39" s="41">
        <v>14</v>
      </c>
      <c r="G39" s="41">
        <v>311</v>
      </c>
      <c r="H39" s="38" t="s">
        <v>154</v>
      </c>
      <c r="I39" s="41">
        <v>0.05</v>
      </c>
      <c r="J39" s="41">
        <v>0.06</v>
      </c>
      <c r="K39" s="41">
        <v>4.22</v>
      </c>
      <c r="L39" s="41">
        <v>0.46</v>
      </c>
      <c r="M39" s="41">
        <v>20.2</v>
      </c>
      <c r="N39" s="41">
        <v>45.3</v>
      </c>
      <c r="O39" s="41">
        <v>100.71</v>
      </c>
      <c r="P39" s="41">
        <v>0.99</v>
      </c>
    </row>
    <row r="40" spans="1:16" ht="20.25">
      <c r="A40" s="37"/>
      <c r="B40" s="37" t="s">
        <v>104</v>
      </c>
      <c r="C40" s="38" t="s">
        <v>28</v>
      </c>
      <c r="D40" s="41">
        <v>5.6</v>
      </c>
      <c r="E40" s="41">
        <v>6.4</v>
      </c>
      <c r="F40" s="41">
        <v>7.6</v>
      </c>
      <c r="G40" s="41">
        <v>110</v>
      </c>
      <c r="H40" s="38" t="s">
        <v>105</v>
      </c>
      <c r="I40" s="41">
        <v>0.06</v>
      </c>
      <c r="J40" s="41">
        <v>0.26</v>
      </c>
      <c r="K40" s="41">
        <v>44</v>
      </c>
      <c r="L40" s="41">
        <v>1.8</v>
      </c>
      <c r="M40" s="41">
        <v>242</v>
      </c>
      <c r="N40" s="41">
        <v>30</v>
      </c>
      <c r="O40" s="41">
        <v>188</v>
      </c>
      <c r="P40" s="41">
        <v>0.2</v>
      </c>
    </row>
    <row r="41" spans="1:16" ht="20.25">
      <c r="A41" s="37"/>
      <c r="B41" s="37" t="s">
        <v>32</v>
      </c>
      <c r="C41" s="38">
        <v>24</v>
      </c>
      <c r="D41" s="41">
        <v>0.16</v>
      </c>
      <c r="E41" s="41">
        <v>0.28999999999999998</v>
      </c>
      <c r="F41" s="41">
        <v>9.5</v>
      </c>
      <c r="G41" s="41">
        <v>41</v>
      </c>
      <c r="H41" s="38" t="s">
        <v>33</v>
      </c>
      <c r="I41" s="41">
        <v>4.2999999999999997E-2</v>
      </c>
      <c r="J41" s="41">
        <v>1.9E-2</v>
      </c>
      <c r="K41" s="41">
        <v>0</v>
      </c>
      <c r="L41" s="41">
        <v>0</v>
      </c>
      <c r="M41" s="41">
        <v>8.4</v>
      </c>
      <c r="N41" s="41">
        <v>11.28</v>
      </c>
      <c r="O41" s="41">
        <v>37.92</v>
      </c>
      <c r="P41" s="41">
        <v>0.93600000000000005</v>
      </c>
    </row>
    <row r="42" spans="1:16" ht="21">
      <c r="A42" s="37" t="s">
        <v>57</v>
      </c>
      <c r="B42" s="71"/>
      <c r="C42" s="36">
        <v>394</v>
      </c>
      <c r="D42" s="42">
        <f>SUM(D38:D41)</f>
        <v>23.26</v>
      </c>
      <c r="E42" s="42">
        <f>SUM(E38:E41)</f>
        <v>34.83</v>
      </c>
      <c r="F42" s="42">
        <f>SUM(F38:F41)</f>
        <v>34.700000000000003</v>
      </c>
      <c r="G42" s="42">
        <f>SUM(G38:G41)</f>
        <v>545.86</v>
      </c>
      <c r="H42" s="36"/>
      <c r="I42" s="42">
        <f t="shared" ref="I42:P42" si="6">SUM(I38:I41)</f>
        <v>0.21699999999999997</v>
      </c>
      <c r="J42" s="42">
        <f t="shared" si="6"/>
        <v>0.54900000000000004</v>
      </c>
      <c r="K42" s="42">
        <f t="shared" si="6"/>
        <v>143.42000000000002</v>
      </c>
      <c r="L42" s="42">
        <f t="shared" si="6"/>
        <v>4.34</v>
      </c>
      <c r="M42" s="42">
        <f t="shared" si="6"/>
        <v>314.39999999999998</v>
      </c>
      <c r="N42" s="42">
        <f t="shared" si="6"/>
        <v>101.4</v>
      </c>
      <c r="O42" s="42">
        <f t="shared" si="6"/>
        <v>445.03000000000003</v>
      </c>
      <c r="P42" s="42">
        <f t="shared" si="6"/>
        <v>3.6859999999999999</v>
      </c>
    </row>
  </sheetData>
  <mergeCells count="10">
    <mergeCell ref="D2:F2"/>
    <mergeCell ref="A2:A3"/>
    <mergeCell ref="I2:I3"/>
    <mergeCell ref="J2:J3"/>
    <mergeCell ref="K2:K3"/>
    <mergeCell ref="L2:L3"/>
    <mergeCell ref="M2:M3"/>
    <mergeCell ref="N2:N3"/>
    <mergeCell ref="O2:O3"/>
    <mergeCell ref="P2:P3"/>
  </mergeCells>
  <pageMargins left="0.7" right="0.7" top="0.75" bottom="0.75" header="0.3" footer="0.3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3"/>
  <sheetViews>
    <sheetView topLeftCell="A27" zoomScale="86" zoomScaleNormal="86" workbookViewId="0">
      <selection activeCell="F47" sqref="F47"/>
    </sheetView>
  </sheetViews>
  <sheetFormatPr defaultColWidth="9" defaultRowHeight="15"/>
  <cols>
    <col min="1" max="1" width="22.28515625" customWidth="1"/>
    <col min="2" max="2" width="53.28515625" customWidth="1"/>
    <col min="3" max="3" width="11.85546875" customWidth="1"/>
    <col min="4" max="5" width="10" customWidth="1"/>
    <col min="6" max="6" width="14.28515625" customWidth="1"/>
    <col min="7" max="7" width="14.7109375" customWidth="1"/>
    <col min="8" max="8" width="16.42578125" customWidth="1"/>
    <col min="9" max="10" width="9.5703125" customWidth="1"/>
    <col min="11" max="11" width="11.28515625" customWidth="1"/>
    <col min="12" max="16" width="9.5703125" customWidth="1"/>
  </cols>
  <sheetData>
    <row r="2" spans="1:16" ht="20.25">
      <c r="A2" s="87" t="s">
        <v>0</v>
      </c>
      <c r="B2" s="33" t="s">
        <v>1</v>
      </c>
      <c r="C2" s="33" t="s">
        <v>2</v>
      </c>
      <c r="D2" s="89" t="s">
        <v>3</v>
      </c>
      <c r="E2" s="90"/>
      <c r="F2" s="91"/>
      <c r="G2" s="33" t="s">
        <v>4</v>
      </c>
      <c r="H2" s="33" t="s">
        <v>5</v>
      </c>
      <c r="I2" s="87" t="s">
        <v>6</v>
      </c>
      <c r="J2" s="87" t="s">
        <v>7</v>
      </c>
      <c r="K2" s="87" t="s">
        <v>8</v>
      </c>
      <c r="L2" s="87" t="s">
        <v>9</v>
      </c>
      <c r="M2" s="87" t="s">
        <v>10</v>
      </c>
      <c r="N2" s="87" t="s">
        <v>11</v>
      </c>
      <c r="O2" s="87" t="s">
        <v>12</v>
      </c>
      <c r="P2" s="87" t="s">
        <v>13</v>
      </c>
    </row>
    <row r="3" spans="1:16" ht="20.25">
      <c r="A3" s="88"/>
      <c r="B3" s="34" t="s">
        <v>14</v>
      </c>
      <c r="C3" s="34" t="s">
        <v>14</v>
      </c>
      <c r="D3" s="35" t="s">
        <v>15</v>
      </c>
      <c r="E3" s="35" t="s">
        <v>16</v>
      </c>
      <c r="F3" s="35" t="s">
        <v>17</v>
      </c>
      <c r="G3" s="34" t="s">
        <v>18</v>
      </c>
      <c r="H3" s="34" t="s">
        <v>19</v>
      </c>
      <c r="I3" s="88"/>
      <c r="J3" s="88"/>
      <c r="K3" s="88"/>
      <c r="L3" s="88"/>
      <c r="M3" s="88"/>
      <c r="N3" s="88"/>
      <c r="O3" s="88"/>
      <c r="P3" s="88"/>
    </row>
    <row r="4" spans="1:16" ht="20.25">
      <c r="A4" s="36" t="s">
        <v>138</v>
      </c>
      <c r="B4" s="37" t="s">
        <v>125</v>
      </c>
      <c r="C4" s="38">
        <v>100</v>
      </c>
      <c r="D4" s="41">
        <v>0.8</v>
      </c>
      <c r="E4" s="41">
        <v>0</v>
      </c>
      <c r="F4" s="41">
        <v>3.3</v>
      </c>
      <c r="G4" s="41">
        <v>16</v>
      </c>
      <c r="H4" s="38" t="s">
        <v>70</v>
      </c>
      <c r="I4" s="41">
        <v>7.0000000000000007E-2</v>
      </c>
      <c r="J4" s="41">
        <v>0.03</v>
      </c>
      <c r="K4" s="41">
        <v>133</v>
      </c>
      <c r="L4" s="41">
        <v>25</v>
      </c>
      <c r="M4" s="41">
        <v>14</v>
      </c>
      <c r="N4" s="41">
        <v>20</v>
      </c>
      <c r="O4" s="41">
        <v>27</v>
      </c>
      <c r="P4" s="41">
        <v>0.9</v>
      </c>
    </row>
    <row r="5" spans="1:16" ht="20.25">
      <c r="A5" s="36" t="s">
        <v>155</v>
      </c>
      <c r="B5" s="37" t="s">
        <v>156</v>
      </c>
      <c r="C5" s="38" t="s">
        <v>79</v>
      </c>
      <c r="D5" s="41">
        <v>18.100000000000001</v>
      </c>
      <c r="E5" s="41">
        <v>12.9</v>
      </c>
      <c r="F5" s="41">
        <v>16.8</v>
      </c>
      <c r="G5" s="41">
        <v>260.7</v>
      </c>
      <c r="H5" s="38" t="s">
        <v>157</v>
      </c>
      <c r="I5" s="41">
        <v>6.2E-2</v>
      </c>
      <c r="J5" s="41">
        <v>0.122</v>
      </c>
      <c r="K5" s="41">
        <v>42.3</v>
      </c>
      <c r="L5" s="41">
        <v>3.1</v>
      </c>
      <c r="M5" s="41">
        <v>45.6</v>
      </c>
      <c r="N5" s="41">
        <v>25.17</v>
      </c>
      <c r="O5" s="41">
        <v>146.69999999999999</v>
      </c>
      <c r="P5" s="41">
        <v>2.4300000000000002</v>
      </c>
    </row>
    <row r="6" spans="1:16" ht="20.25">
      <c r="A6" s="46" t="s">
        <v>26</v>
      </c>
      <c r="B6" s="47" t="s">
        <v>41</v>
      </c>
      <c r="C6" s="48">
        <v>180</v>
      </c>
      <c r="D6" s="41">
        <v>3.7</v>
      </c>
      <c r="E6" s="41">
        <v>8.1999999999999993</v>
      </c>
      <c r="F6" s="41">
        <v>31.4</v>
      </c>
      <c r="G6" s="41">
        <v>216</v>
      </c>
      <c r="H6" s="38" t="s">
        <v>42</v>
      </c>
      <c r="I6" s="41">
        <v>0.14000000000000001</v>
      </c>
      <c r="J6" s="41">
        <v>0.13</v>
      </c>
      <c r="K6" s="41">
        <v>23.74</v>
      </c>
      <c r="L6" s="41">
        <v>6.12</v>
      </c>
      <c r="M6" s="41">
        <v>50.39</v>
      </c>
      <c r="N6" s="41">
        <v>33.840000000000003</v>
      </c>
      <c r="O6" s="41">
        <v>102.48</v>
      </c>
      <c r="P6" s="41">
        <v>1.27</v>
      </c>
    </row>
    <row r="7" spans="1:16" ht="20.25">
      <c r="A7" s="37"/>
      <c r="B7" s="37" t="s">
        <v>44</v>
      </c>
      <c r="C7" s="38" t="s">
        <v>28</v>
      </c>
      <c r="D7" s="41">
        <v>1</v>
      </c>
      <c r="E7" s="41">
        <v>0</v>
      </c>
      <c r="F7" s="41">
        <v>24.4</v>
      </c>
      <c r="G7" s="41">
        <v>101.6</v>
      </c>
      <c r="H7" s="38" t="s">
        <v>148</v>
      </c>
      <c r="I7" s="41">
        <v>0.02</v>
      </c>
      <c r="J7" s="41">
        <v>0.02</v>
      </c>
      <c r="K7" s="41">
        <v>0</v>
      </c>
      <c r="L7" s="41">
        <v>4</v>
      </c>
      <c r="M7" s="41">
        <v>14</v>
      </c>
      <c r="N7" s="41">
        <v>8</v>
      </c>
      <c r="O7" s="41">
        <v>14</v>
      </c>
      <c r="P7" s="41">
        <v>2.8</v>
      </c>
    </row>
    <row r="8" spans="1:16" ht="20.25">
      <c r="A8" s="37"/>
      <c r="B8" s="37" t="s">
        <v>46</v>
      </c>
      <c r="C8" s="38" t="s">
        <v>92</v>
      </c>
      <c r="D8" s="41">
        <v>3.04</v>
      </c>
      <c r="E8" s="41">
        <v>0.32</v>
      </c>
      <c r="F8" s="41">
        <v>19.68</v>
      </c>
      <c r="G8" s="41">
        <v>93.76</v>
      </c>
      <c r="H8" s="38" t="s">
        <v>47</v>
      </c>
      <c r="I8" s="41">
        <v>4.3999999999999997E-2</v>
      </c>
      <c r="J8" s="41">
        <v>1.2E-2</v>
      </c>
      <c r="K8" s="41">
        <v>0</v>
      </c>
      <c r="L8" s="41">
        <v>0</v>
      </c>
      <c r="M8" s="41">
        <v>8</v>
      </c>
      <c r="N8" s="41">
        <v>5.6</v>
      </c>
      <c r="O8" s="41">
        <v>26</v>
      </c>
      <c r="P8" s="41">
        <v>0.44</v>
      </c>
    </row>
    <row r="9" spans="1:16" ht="20.25">
      <c r="A9" s="37"/>
      <c r="B9" s="37" t="s">
        <v>32</v>
      </c>
      <c r="C9" s="38">
        <v>30</v>
      </c>
      <c r="D9" s="41">
        <v>1.98</v>
      </c>
      <c r="E9" s="41">
        <v>0.36</v>
      </c>
      <c r="F9" s="41">
        <v>11.88</v>
      </c>
      <c r="G9" s="41">
        <v>51.24</v>
      </c>
      <c r="H9" s="38" t="s">
        <v>33</v>
      </c>
      <c r="I9" s="41">
        <v>0.06</v>
      </c>
      <c r="J9" s="41">
        <v>0.03</v>
      </c>
      <c r="K9" s="41">
        <v>0</v>
      </c>
      <c r="L9" s="41">
        <v>0</v>
      </c>
      <c r="M9" s="41">
        <v>10.5</v>
      </c>
      <c r="N9" s="41">
        <v>14.1</v>
      </c>
      <c r="O9" s="41">
        <v>47.4</v>
      </c>
      <c r="P9" s="41">
        <v>1.17</v>
      </c>
    </row>
    <row r="10" spans="1:16" ht="20.25">
      <c r="A10" s="38" t="s">
        <v>34</v>
      </c>
      <c r="B10" s="37"/>
      <c r="C10" s="36">
        <v>670</v>
      </c>
      <c r="D10" s="42">
        <f>SUM(D4:D9)</f>
        <v>28.62</v>
      </c>
      <c r="E10" s="42">
        <f>SUM(E4:E9)</f>
        <v>21.78</v>
      </c>
      <c r="F10" s="42">
        <f>SUM(F4:F9)</f>
        <v>107.46000000000001</v>
      </c>
      <c r="G10" s="42">
        <f>SUM(G4:G9)</f>
        <v>739.3</v>
      </c>
      <c r="H10" s="36"/>
      <c r="I10" s="42">
        <f t="shared" ref="I10:P10" si="0">SUM(I4:I9)</f>
        <v>0.39600000000000002</v>
      </c>
      <c r="J10" s="42">
        <f t="shared" si="0"/>
        <v>0.34400000000000008</v>
      </c>
      <c r="K10" s="42">
        <f t="shared" si="0"/>
        <v>199.04000000000002</v>
      </c>
      <c r="L10" s="42">
        <f t="shared" si="0"/>
        <v>38.22</v>
      </c>
      <c r="M10" s="42">
        <f t="shared" si="0"/>
        <v>142.49</v>
      </c>
      <c r="N10" s="42">
        <f t="shared" si="0"/>
        <v>106.71</v>
      </c>
      <c r="O10" s="42">
        <f t="shared" si="0"/>
        <v>363.58</v>
      </c>
      <c r="P10" s="42">
        <f t="shared" si="0"/>
        <v>9.01</v>
      </c>
    </row>
    <row r="11" spans="1:16" ht="20.25">
      <c r="A11" s="36" t="s">
        <v>43</v>
      </c>
      <c r="B11" s="37" t="s">
        <v>158</v>
      </c>
      <c r="C11" s="38">
        <v>100</v>
      </c>
      <c r="D11" s="41">
        <v>1.3</v>
      </c>
      <c r="E11" s="41">
        <v>0.1</v>
      </c>
      <c r="F11" s="41">
        <v>12.5</v>
      </c>
      <c r="G11" s="41">
        <v>56</v>
      </c>
      <c r="H11" s="38" t="s">
        <v>107</v>
      </c>
      <c r="I11" s="41">
        <v>0.04</v>
      </c>
      <c r="J11" s="41">
        <v>0.05</v>
      </c>
      <c r="K11" s="41">
        <v>1202</v>
      </c>
      <c r="L11" s="41">
        <v>3.6</v>
      </c>
      <c r="M11" s="41">
        <v>45.3</v>
      </c>
      <c r="N11" s="41">
        <v>42.7</v>
      </c>
      <c r="O11" s="41">
        <v>49.3</v>
      </c>
      <c r="P11" s="41">
        <v>1.03</v>
      </c>
    </row>
    <row r="12" spans="1:16" ht="20.25">
      <c r="A12" s="49"/>
      <c r="B12" s="37" t="s">
        <v>159</v>
      </c>
      <c r="C12" s="38" t="s">
        <v>160</v>
      </c>
      <c r="D12" s="41">
        <v>9.5</v>
      </c>
      <c r="E12" s="41">
        <v>6.5</v>
      </c>
      <c r="F12" s="41">
        <v>23.2</v>
      </c>
      <c r="G12" s="41">
        <v>190</v>
      </c>
      <c r="H12" s="38" t="s">
        <v>161</v>
      </c>
      <c r="I12" s="41">
        <v>0.04</v>
      </c>
      <c r="J12" s="41">
        <v>7.0000000000000007E-2</v>
      </c>
      <c r="K12" s="41">
        <v>141.88</v>
      </c>
      <c r="L12" s="41">
        <v>1.78</v>
      </c>
      <c r="M12" s="41">
        <v>17.71</v>
      </c>
      <c r="N12" s="41">
        <v>21.46</v>
      </c>
      <c r="O12" s="41">
        <v>88.81</v>
      </c>
      <c r="P12" s="41">
        <v>1.23</v>
      </c>
    </row>
    <row r="13" spans="1:16" ht="20.25">
      <c r="A13" s="37"/>
      <c r="B13" s="37" t="s">
        <v>162</v>
      </c>
      <c r="C13" s="38" t="s">
        <v>163</v>
      </c>
      <c r="D13" s="41">
        <v>24</v>
      </c>
      <c r="E13" s="41">
        <v>28.4</v>
      </c>
      <c r="F13" s="41">
        <v>41.05</v>
      </c>
      <c r="G13" s="41">
        <v>468</v>
      </c>
      <c r="H13" s="38" t="s">
        <v>164</v>
      </c>
      <c r="I13" s="41">
        <v>0.12</v>
      </c>
      <c r="J13" s="41">
        <v>0.43</v>
      </c>
      <c r="K13" s="41">
        <v>61.82</v>
      </c>
      <c r="L13" s="41">
        <v>0.85</v>
      </c>
      <c r="M13" s="41">
        <v>495</v>
      </c>
      <c r="N13" s="41">
        <v>54.5</v>
      </c>
      <c r="O13" s="41">
        <v>411.27</v>
      </c>
      <c r="P13" s="41">
        <v>1.0900000000000001</v>
      </c>
    </row>
    <row r="14" spans="1:16" ht="20.25">
      <c r="A14" s="37"/>
      <c r="B14" s="37" t="s">
        <v>165</v>
      </c>
      <c r="C14" s="38" t="s">
        <v>28</v>
      </c>
      <c r="D14" s="41">
        <v>0.08</v>
      </c>
      <c r="E14" s="41">
        <v>0</v>
      </c>
      <c r="F14" s="41">
        <v>21.8</v>
      </c>
      <c r="G14" s="41">
        <v>87.6</v>
      </c>
      <c r="H14" s="38" t="s">
        <v>166</v>
      </c>
      <c r="I14" s="41">
        <v>0</v>
      </c>
      <c r="J14" s="41">
        <v>0</v>
      </c>
      <c r="K14" s="41">
        <v>9</v>
      </c>
      <c r="L14" s="41">
        <v>0.1</v>
      </c>
      <c r="M14" s="41">
        <v>50</v>
      </c>
      <c r="N14" s="41">
        <v>1.26</v>
      </c>
      <c r="O14" s="41">
        <v>2.58</v>
      </c>
      <c r="P14" s="41">
        <v>7.0000000000000007E-2</v>
      </c>
    </row>
    <row r="15" spans="1:16" ht="20.25">
      <c r="A15" s="37"/>
      <c r="B15" s="37" t="s">
        <v>46</v>
      </c>
      <c r="C15" s="38">
        <v>55</v>
      </c>
      <c r="D15" s="41">
        <v>4.18</v>
      </c>
      <c r="E15" s="41">
        <v>0.44</v>
      </c>
      <c r="F15" s="41">
        <v>27.06</v>
      </c>
      <c r="G15" s="41">
        <v>128.91999999999999</v>
      </c>
      <c r="H15" s="38" t="s">
        <v>47</v>
      </c>
      <c r="I15" s="41">
        <v>0.06</v>
      </c>
      <c r="J15" s="41">
        <v>1.6500000000000001E-2</v>
      </c>
      <c r="K15" s="41">
        <v>0</v>
      </c>
      <c r="L15" s="41">
        <v>0</v>
      </c>
      <c r="M15" s="41">
        <v>11</v>
      </c>
      <c r="N15" s="41">
        <v>7.7</v>
      </c>
      <c r="O15" s="41">
        <v>35.75</v>
      </c>
      <c r="P15" s="41">
        <v>0.61</v>
      </c>
    </row>
    <row r="16" spans="1:16" ht="20.25">
      <c r="A16" s="37"/>
      <c r="B16" s="37" t="s">
        <v>32</v>
      </c>
      <c r="C16" s="38">
        <v>36</v>
      </c>
      <c r="D16" s="41">
        <v>2.38</v>
      </c>
      <c r="E16" s="41">
        <v>0.43</v>
      </c>
      <c r="F16" s="41">
        <v>14.26</v>
      </c>
      <c r="G16" s="41">
        <v>61.49</v>
      </c>
      <c r="H16" s="38" t="s">
        <v>33</v>
      </c>
      <c r="I16" s="41">
        <v>7.1999999999999995E-2</v>
      </c>
      <c r="J16" s="41">
        <v>3.5999999999999997E-2</v>
      </c>
      <c r="K16" s="41">
        <v>0</v>
      </c>
      <c r="L16" s="41">
        <v>0</v>
      </c>
      <c r="M16" s="41">
        <v>12.6</v>
      </c>
      <c r="N16" s="41">
        <v>16.920000000000002</v>
      </c>
      <c r="O16" s="41">
        <v>56.88</v>
      </c>
      <c r="P16" s="41">
        <v>1.4</v>
      </c>
    </row>
    <row r="17" spans="1:16" ht="20.25">
      <c r="A17" s="38" t="s">
        <v>51</v>
      </c>
      <c r="B17" s="37"/>
      <c r="C17" s="36">
        <v>866</v>
      </c>
      <c r="D17" s="42">
        <f>SUM(D11:D16)</f>
        <v>41.44</v>
      </c>
      <c r="E17" s="42">
        <f>SUM(E11:E16)</f>
        <v>35.869999999999997</v>
      </c>
      <c r="F17" s="42">
        <f>SUM(F11:F16)</f>
        <v>139.87</v>
      </c>
      <c r="G17" s="42">
        <f>SUM(G11:G16)</f>
        <v>992.01</v>
      </c>
      <c r="H17" s="36"/>
      <c r="I17" s="42">
        <f t="shared" ref="I17:P17" si="1">SUM(I11:I16)</f>
        <v>0.33200000000000002</v>
      </c>
      <c r="J17" s="42">
        <f t="shared" si="1"/>
        <v>0.60250000000000004</v>
      </c>
      <c r="K17" s="42">
        <f t="shared" si="1"/>
        <v>1414.7</v>
      </c>
      <c r="L17" s="42">
        <f t="shared" si="1"/>
        <v>6.3299999999999992</v>
      </c>
      <c r="M17" s="42">
        <f t="shared" si="1"/>
        <v>631.61</v>
      </c>
      <c r="N17" s="42">
        <f t="shared" si="1"/>
        <v>144.54000000000002</v>
      </c>
      <c r="O17" s="42">
        <f t="shared" si="1"/>
        <v>644.59</v>
      </c>
      <c r="P17" s="42">
        <f t="shared" si="1"/>
        <v>5.43</v>
      </c>
    </row>
    <row r="18" spans="1:16" ht="20.25">
      <c r="A18" s="33" t="s">
        <v>54</v>
      </c>
      <c r="B18" s="37" t="s">
        <v>167</v>
      </c>
      <c r="C18" s="38">
        <v>120</v>
      </c>
      <c r="D18" s="41">
        <v>6.9</v>
      </c>
      <c r="E18" s="41">
        <v>7.8</v>
      </c>
      <c r="F18" s="41">
        <v>7.68</v>
      </c>
      <c r="G18" s="41">
        <v>154.08000000000001</v>
      </c>
      <c r="H18" s="38" t="s">
        <v>168</v>
      </c>
      <c r="I18" s="41">
        <v>3.5999999999999997E-2</v>
      </c>
      <c r="J18" s="41">
        <v>8.4000000000000005E-2</v>
      </c>
      <c r="K18" s="41">
        <v>11.02</v>
      </c>
      <c r="L18" s="41">
        <v>13.2</v>
      </c>
      <c r="M18" s="41">
        <v>38.4</v>
      </c>
      <c r="N18" s="41">
        <v>22.8</v>
      </c>
      <c r="O18" s="41">
        <v>110.4</v>
      </c>
      <c r="P18" s="41">
        <v>1.62</v>
      </c>
    </row>
    <row r="19" spans="1:16" ht="20.25">
      <c r="A19" s="37"/>
      <c r="B19" s="37" t="s">
        <v>74</v>
      </c>
      <c r="C19" s="38" t="s">
        <v>28</v>
      </c>
      <c r="D19" s="50">
        <v>1.4</v>
      </c>
      <c r="E19" s="51">
        <v>1.6</v>
      </c>
      <c r="F19" s="51">
        <v>17.7</v>
      </c>
      <c r="G19" s="51">
        <v>91</v>
      </c>
      <c r="H19" s="52" t="s">
        <v>75</v>
      </c>
      <c r="I19" s="41">
        <v>0.03</v>
      </c>
      <c r="J19" s="41">
        <v>0.21</v>
      </c>
      <c r="K19" s="41">
        <v>22.08</v>
      </c>
      <c r="L19" s="41">
        <v>0.9</v>
      </c>
      <c r="M19" s="41">
        <v>179.4</v>
      </c>
      <c r="N19" s="41">
        <v>23.93</v>
      </c>
      <c r="O19" s="41">
        <v>135.9</v>
      </c>
      <c r="P19" s="41">
        <v>0.86</v>
      </c>
    </row>
    <row r="20" spans="1:16" ht="20.25">
      <c r="A20" s="37"/>
      <c r="B20" s="37" t="s">
        <v>32</v>
      </c>
      <c r="C20" s="38">
        <v>24</v>
      </c>
      <c r="D20" s="41">
        <v>0.16</v>
      </c>
      <c r="E20" s="41">
        <v>0.28999999999999998</v>
      </c>
      <c r="F20" s="41">
        <v>9.5</v>
      </c>
      <c r="G20" s="41">
        <v>41</v>
      </c>
      <c r="H20" s="38" t="s">
        <v>33</v>
      </c>
      <c r="I20" s="41">
        <v>4.2999999999999997E-2</v>
      </c>
      <c r="J20" s="41">
        <v>1.9E-2</v>
      </c>
      <c r="K20" s="41">
        <v>0</v>
      </c>
      <c r="L20" s="41">
        <v>0</v>
      </c>
      <c r="M20" s="41">
        <v>8.4</v>
      </c>
      <c r="N20" s="41">
        <v>11.28</v>
      </c>
      <c r="O20" s="41">
        <v>37.92</v>
      </c>
      <c r="P20" s="41">
        <v>0.93600000000000005</v>
      </c>
    </row>
    <row r="21" spans="1:16" ht="20.25">
      <c r="A21" s="53"/>
      <c r="B21" s="53" t="s">
        <v>46</v>
      </c>
      <c r="C21" s="54" t="s">
        <v>169</v>
      </c>
      <c r="D21" s="55">
        <v>1.52</v>
      </c>
      <c r="E21" s="55">
        <v>0.16</v>
      </c>
      <c r="F21" s="55">
        <v>9.84</v>
      </c>
      <c r="G21" s="55">
        <v>46.88</v>
      </c>
      <c r="H21" s="54" t="s">
        <v>47</v>
      </c>
      <c r="I21" s="62">
        <v>2.1999999999999999E-2</v>
      </c>
      <c r="J21" s="41">
        <v>6.0000000000000001E-3</v>
      </c>
      <c r="K21" s="41">
        <v>0</v>
      </c>
      <c r="L21" s="41">
        <v>0</v>
      </c>
      <c r="M21" s="41">
        <v>4</v>
      </c>
      <c r="N21" s="41">
        <v>2.8</v>
      </c>
      <c r="O21" s="41">
        <v>13</v>
      </c>
      <c r="P21" s="41">
        <v>0.22</v>
      </c>
    </row>
    <row r="22" spans="1:16" ht="20.25">
      <c r="A22" s="53" t="s">
        <v>57</v>
      </c>
      <c r="B22" s="53"/>
      <c r="C22" s="33">
        <v>364</v>
      </c>
      <c r="D22" s="56">
        <f>SUM(D18:D21)</f>
        <v>9.98</v>
      </c>
      <c r="E22" s="56">
        <f>SUM(E18:E21)</f>
        <v>9.85</v>
      </c>
      <c r="F22" s="56">
        <f>SUM(F18:F21)</f>
        <v>44.72</v>
      </c>
      <c r="G22" s="56">
        <f>SUM(G18:G21)</f>
        <v>332.96000000000004</v>
      </c>
      <c r="H22" s="33"/>
      <c r="I22" s="63">
        <f t="shared" ref="I22:P22" si="2">SUM(I18:I21)</f>
        <v>0.13100000000000001</v>
      </c>
      <c r="J22" s="42">
        <f t="shared" si="2"/>
        <v>0.31900000000000001</v>
      </c>
      <c r="K22" s="42">
        <f t="shared" si="2"/>
        <v>33.099999999999994</v>
      </c>
      <c r="L22" s="42">
        <f t="shared" si="2"/>
        <v>14.1</v>
      </c>
      <c r="M22" s="42">
        <f t="shared" si="2"/>
        <v>230.20000000000002</v>
      </c>
      <c r="N22" s="42">
        <f t="shared" si="2"/>
        <v>60.81</v>
      </c>
      <c r="O22" s="42">
        <f t="shared" si="2"/>
        <v>297.22000000000003</v>
      </c>
      <c r="P22" s="42">
        <f t="shared" si="2"/>
        <v>3.6360000000000001</v>
      </c>
    </row>
    <row r="23" spans="1:16" ht="20.25">
      <c r="A23" s="36" t="s">
        <v>138</v>
      </c>
      <c r="B23" s="37" t="s">
        <v>170</v>
      </c>
      <c r="C23" s="38">
        <v>100</v>
      </c>
      <c r="D23" s="41">
        <v>1.8</v>
      </c>
      <c r="E23" s="41">
        <v>6</v>
      </c>
      <c r="F23" s="41">
        <v>10.6</v>
      </c>
      <c r="G23" s="41">
        <v>104</v>
      </c>
      <c r="H23" s="57" t="s">
        <v>171</v>
      </c>
      <c r="I23" s="41">
        <v>0.04</v>
      </c>
      <c r="J23" s="41">
        <v>0.03</v>
      </c>
      <c r="K23" s="41">
        <v>0</v>
      </c>
      <c r="L23" s="41">
        <v>5.7</v>
      </c>
      <c r="M23" s="41">
        <v>28</v>
      </c>
      <c r="N23" s="41">
        <v>18</v>
      </c>
      <c r="O23" s="41">
        <v>42</v>
      </c>
      <c r="P23" s="41">
        <v>1.2</v>
      </c>
    </row>
    <row r="24" spans="1:16" ht="20.25">
      <c r="A24" s="36" t="s">
        <v>172</v>
      </c>
      <c r="B24" s="47" t="s">
        <v>173</v>
      </c>
      <c r="C24" s="48">
        <v>120</v>
      </c>
      <c r="D24" s="41">
        <v>10.9</v>
      </c>
      <c r="E24" s="41">
        <v>5.6</v>
      </c>
      <c r="F24" s="41">
        <v>5.6</v>
      </c>
      <c r="G24" s="41">
        <v>118.8</v>
      </c>
      <c r="H24" s="38" t="s">
        <v>174</v>
      </c>
      <c r="I24" s="41">
        <v>0.14000000000000001</v>
      </c>
      <c r="J24" s="41">
        <v>0.12</v>
      </c>
      <c r="K24" s="41">
        <v>335</v>
      </c>
      <c r="L24" s="41">
        <v>3.09</v>
      </c>
      <c r="M24" s="41">
        <v>30.5</v>
      </c>
      <c r="N24" s="41">
        <v>38.200000000000003</v>
      </c>
      <c r="O24" s="41">
        <v>171.2</v>
      </c>
      <c r="P24" s="41">
        <v>0.95</v>
      </c>
    </row>
    <row r="25" spans="1:16" ht="20.25">
      <c r="A25" s="36" t="s">
        <v>26</v>
      </c>
      <c r="B25" s="47" t="s">
        <v>175</v>
      </c>
      <c r="C25" s="48">
        <v>180</v>
      </c>
      <c r="D25" s="41">
        <v>4.3</v>
      </c>
      <c r="E25" s="41">
        <v>8.1</v>
      </c>
      <c r="F25" s="41">
        <v>28.4</v>
      </c>
      <c r="G25" s="58">
        <v>203.4</v>
      </c>
      <c r="H25" s="59" t="s">
        <v>176</v>
      </c>
      <c r="I25" s="41">
        <v>0.16</v>
      </c>
      <c r="J25" s="41">
        <v>0.14000000000000001</v>
      </c>
      <c r="K25" s="41">
        <v>32.869999999999997</v>
      </c>
      <c r="L25" s="41">
        <v>17</v>
      </c>
      <c r="M25" s="41">
        <v>53.98</v>
      </c>
      <c r="N25" s="41">
        <v>36.25</v>
      </c>
      <c r="O25" s="41">
        <v>109.8</v>
      </c>
      <c r="P25" s="41">
        <v>1.37</v>
      </c>
    </row>
    <row r="26" spans="1:16" ht="20.25">
      <c r="A26" s="37"/>
      <c r="B26" s="37" t="s">
        <v>120</v>
      </c>
      <c r="C26" s="38" t="s">
        <v>28</v>
      </c>
      <c r="D26" s="41">
        <v>3.6</v>
      </c>
      <c r="E26" s="41">
        <v>2.7</v>
      </c>
      <c r="F26" s="41">
        <v>28.3</v>
      </c>
      <c r="G26" s="41">
        <v>151.80000000000001</v>
      </c>
      <c r="H26" s="38" t="s">
        <v>121</v>
      </c>
      <c r="I26" s="41">
        <v>0.06</v>
      </c>
      <c r="J26" s="41">
        <v>0.25</v>
      </c>
      <c r="K26" s="41">
        <v>26.49</v>
      </c>
      <c r="L26" s="41">
        <v>1.04</v>
      </c>
      <c r="M26" s="41">
        <v>273.74</v>
      </c>
      <c r="N26" s="41">
        <v>42</v>
      </c>
      <c r="O26" s="41">
        <v>184</v>
      </c>
      <c r="P26" s="41">
        <v>1.17</v>
      </c>
    </row>
    <row r="27" spans="1:16" ht="20.25">
      <c r="A27" s="37"/>
      <c r="B27" s="37" t="s">
        <v>46</v>
      </c>
      <c r="C27" s="38" t="s">
        <v>169</v>
      </c>
      <c r="D27" s="41">
        <v>1.52</v>
      </c>
      <c r="E27" s="41">
        <v>0.16</v>
      </c>
      <c r="F27" s="41">
        <v>9.84</v>
      </c>
      <c r="G27" s="41">
        <v>46.88</v>
      </c>
      <c r="H27" s="38" t="s">
        <v>47</v>
      </c>
      <c r="I27" s="41">
        <v>2.1999999999999999E-2</v>
      </c>
      <c r="J27" s="41">
        <v>6.0000000000000001E-3</v>
      </c>
      <c r="K27" s="41">
        <v>0</v>
      </c>
      <c r="L27" s="41">
        <v>0</v>
      </c>
      <c r="M27" s="41">
        <v>4</v>
      </c>
      <c r="N27" s="41">
        <v>2.8</v>
      </c>
      <c r="O27" s="41">
        <v>13</v>
      </c>
      <c r="P27" s="41">
        <v>0.22</v>
      </c>
    </row>
    <row r="28" spans="1:16" ht="20.25">
      <c r="A28" s="37"/>
      <c r="B28" s="37" t="s">
        <v>32</v>
      </c>
      <c r="C28" s="38">
        <v>30</v>
      </c>
      <c r="D28" s="41">
        <v>1.98</v>
      </c>
      <c r="E28" s="41">
        <v>0.36</v>
      </c>
      <c r="F28" s="41">
        <v>11.88</v>
      </c>
      <c r="G28" s="41">
        <v>51.24</v>
      </c>
      <c r="H28" s="38" t="s">
        <v>33</v>
      </c>
      <c r="I28" s="41">
        <v>0.06</v>
      </c>
      <c r="J28" s="41">
        <v>0.03</v>
      </c>
      <c r="K28" s="41">
        <v>0</v>
      </c>
      <c r="L28" s="41">
        <v>0</v>
      </c>
      <c r="M28" s="41">
        <v>10.5</v>
      </c>
      <c r="N28" s="41">
        <v>14.1</v>
      </c>
      <c r="O28" s="41">
        <v>47.4</v>
      </c>
      <c r="P28" s="41">
        <v>1.17</v>
      </c>
    </row>
    <row r="29" spans="1:16" ht="20.25">
      <c r="A29" s="37" t="s">
        <v>34</v>
      </c>
      <c r="B29" s="37"/>
      <c r="C29" s="36">
        <v>650</v>
      </c>
      <c r="D29" s="42">
        <f>SUM(D23:D28)</f>
        <v>24.1</v>
      </c>
      <c r="E29" s="42">
        <f>SUM(E23:E28)</f>
        <v>22.919999999999998</v>
      </c>
      <c r="F29" s="42">
        <f>SUM(F23:F28)</f>
        <v>94.61999999999999</v>
      </c>
      <c r="G29" s="60">
        <f>SUM(G23:G28)</f>
        <v>676.12</v>
      </c>
      <c r="H29" s="36"/>
      <c r="I29" s="42">
        <f t="shared" ref="I29:P29" si="3">SUM(I23:I28)</f>
        <v>0.48200000000000004</v>
      </c>
      <c r="J29" s="42">
        <f t="shared" si="3"/>
        <v>0.57600000000000007</v>
      </c>
      <c r="K29" s="42">
        <f t="shared" si="3"/>
        <v>394.36</v>
      </c>
      <c r="L29" s="42">
        <f t="shared" si="3"/>
        <v>26.83</v>
      </c>
      <c r="M29" s="42">
        <f t="shared" si="3"/>
        <v>400.72</v>
      </c>
      <c r="N29" s="42">
        <f t="shared" si="3"/>
        <v>151.35</v>
      </c>
      <c r="O29" s="42">
        <f t="shared" si="3"/>
        <v>567.4</v>
      </c>
      <c r="P29" s="42">
        <f t="shared" si="3"/>
        <v>6.0799999999999992</v>
      </c>
    </row>
    <row r="30" spans="1:16" ht="20.25">
      <c r="A30" s="36" t="s">
        <v>43</v>
      </c>
      <c r="B30" s="37" t="s">
        <v>114</v>
      </c>
      <c r="C30" s="38">
        <v>100</v>
      </c>
      <c r="D30" s="41">
        <v>1.1000000000000001</v>
      </c>
      <c r="E30" s="41">
        <v>10.16</v>
      </c>
      <c r="F30" s="41">
        <v>5.6</v>
      </c>
      <c r="G30" s="41">
        <v>82</v>
      </c>
      <c r="H30" s="61" t="s">
        <v>177</v>
      </c>
      <c r="I30" s="41">
        <v>2.5999999999999999E-2</v>
      </c>
      <c r="J30" s="41">
        <v>0.03</v>
      </c>
      <c r="K30" s="41">
        <v>167.12</v>
      </c>
      <c r="L30" s="41">
        <v>28.4</v>
      </c>
      <c r="M30" s="41">
        <v>43.52</v>
      </c>
      <c r="N30" s="41">
        <v>13.44</v>
      </c>
      <c r="O30" s="41">
        <v>24.04</v>
      </c>
      <c r="P30" s="41">
        <v>0.45</v>
      </c>
    </row>
    <row r="31" spans="1:16" ht="20.25">
      <c r="A31" s="37"/>
      <c r="B31" s="37" t="s">
        <v>178</v>
      </c>
      <c r="C31" s="38">
        <v>250</v>
      </c>
      <c r="D31" s="41">
        <v>2.81</v>
      </c>
      <c r="E31" s="41">
        <v>2.5</v>
      </c>
      <c r="F31" s="41">
        <v>24.2</v>
      </c>
      <c r="G31" s="41">
        <v>132.5</v>
      </c>
      <c r="H31" s="38" t="s">
        <v>179</v>
      </c>
      <c r="I31" s="41">
        <v>0.05</v>
      </c>
      <c r="J31" s="41">
        <v>8.7499999999999994E-2</v>
      </c>
      <c r="K31" s="41">
        <v>162.75</v>
      </c>
      <c r="L31" s="41">
        <v>0.6</v>
      </c>
      <c r="M31" s="41">
        <v>24.75</v>
      </c>
      <c r="N31" s="41">
        <v>9.6</v>
      </c>
      <c r="O31" s="41">
        <v>57.93</v>
      </c>
      <c r="P31" s="41">
        <v>0.8</v>
      </c>
    </row>
    <row r="32" spans="1:16" ht="20.25">
      <c r="A32" s="37"/>
      <c r="B32" s="37" t="s">
        <v>180</v>
      </c>
      <c r="C32" s="38">
        <v>100</v>
      </c>
      <c r="D32" s="41">
        <v>27.5</v>
      </c>
      <c r="E32" s="41">
        <v>18.100000000000001</v>
      </c>
      <c r="F32" s="41">
        <v>0.4</v>
      </c>
      <c r="G32" s="41">
        <v>275.55</v>
      </c>
      <c r="H32" s="38" t="s">
        <v>181</v>
      </c>
      <c r="I32" s="41">
        <v>0.09</v>
      </c>
      <c r="J32" s="41">
        <v>0.01</v>
      </c>
      <c r="K32" s="41">
        <v>0.1</v>
      </c>
      <c r="L32" s="41">
        <v>0</v>
      </c>
      <c r="M32" s="41">
        <v>29.5</v>
      </c>
      <c r="N32" s="41">
        <v>220.58</v>
      </c>
      <c r="O32" s="41">
        <v>44.01</v>
      </c>
      <c r="P32" s="41">
        <v>2.1</v>
      </c>
    </row>
    <row r="33" spans="1:16" ht="20.25">
      <c r="A33" s="37"/>
      <c r="B33" s="37" t="s">
        <v>182</v>
      </c>
      <c r="C33" s="38">
        <v>180</v>
      </c>
      <c r="D33" s="41">
        <v>6.7</v>
      </c>
      <c r="E33" s="41">
        <v>7.6</v>
      </c>
      <c r="F33" s="41">
        <v>11.28</v>
      </c>
      <c r="G33" s="41">
        <v>145.19999999999999</v>
      </c>
      <c r="H33" s="38" t="s">
        <v>183</v>
      </c>
      <c r="I33" s="41">
        <v>0.108</v>
      </c>
      <c r="J33" s="41">
        <v>4.5499999999999999E-2</v>
      </c>
      <c r="K33" s="41">
        <v>17.21</v>
      </c>
      <c r="L33" s="41">
        <v>0</v>
      </c>
      <c r="M33" s="41">
        <v>24</v>
      </c>
      <c r="N33" s="41">
        <v>25.56</v>
      </c>
      <c r="O33" s="41">
        <v>118.08</v>
      </c>
      <c r="P33" s="41">
        <v>1.27</v>
      </c>
    </row>
    <row r="34" spans="1:16" ht="20.25">
      <c r="A34" s="37"/>
      <c r="B34" s="37" t="s">
        <v>184</v>
      </c>
      <c r="C34" s="38" t="s">
        <v>28</v>
      </c>
      <c r="D34" s="41">
        <v>5.8</v>
      </c>
      <c r="E34" s="41">
        <v>6.6</v>
      </c>
      <c r="F34" s="41">
        <v>9.9</v>
      </c>
      <c r="G34" s="41">
        <v>122</v>
      </c>
      <c r="H34" s="38" t="s">
        <v>68</v>
      </c>
      <c r="I34" s="41">
        <v>0.08</v>
      </c>
      <c r="J34" s="41">
        <v>2.6</v>
      </c>
      <c r="K34" s="41">
        <v>0.02</v>
      </c>
      <c r="L34" s="41">
        <v>0</v>
      </c>
      <c r="M34" s="41">
        <v>240</v>
      </c>
      <c r="N34" s="41">
        <v>180</v>
      </c>
      <c r="O34" s="41">
        <v>28</v>
      </c>
      <c r="P34" s="41">
        <v>0.12</v>
      </c>
    </row>
    <row r="35" spans="1:16" ht="20.25">
      <c r="A35" s="37"/>
      <c r="B35" s="37" t="s">
        <v>46</v>
      </c>
      <c r="C35" s="38">
        <v>55</v>
      </c>
      <c r="D35" s="41">
        <v>4.18</v>
      </c>
      <c r="E35" s="41">
        <v>0.44</v>
      </c>
      <c r="F35" s="41">
        <v>27.06</v>
      </c>
      <c r="G35" s="41">
        <v>128.91999999999999</v>
      </c>
      <c r="H35" s="38" t="s">
        <v>47</v>
      </c>
      <c r="I35" s="41">
        <v>0.06</v>
      </c>
      <c r="J35" s="41">
        <v>1.6500000000000001E-2</v>
      </c>
      <c r="K35" s="41">
        <v>0</v>
      </c>
      <c r="L35" s="41">
        <v>0</v>
      </c>
      <c r="M35" s="41">
        <v>11</v>
      </c>
      <c r="N35" s="41">
        <v>7.7</v>
      </c>
      <c r="O35" s="41">
        <v>35.75</v>
      </c>
      <c r="P35" s="41">
        <v>0.61</v>
      </c>
    </row>
    <row r="36" spans="1:16" ht="20.25">
      <c r="A36" s="37"/>
      <c r="B36" s="37" t="s">
        <v>32</v>
      </c>
      <c r="C36" s="38">
        <v>36</v>
      </c>
      <c r="D36" s="41">
        <v>2.38</v>
      </c>
      <c r="E36" s="41">
        <v>0.43</v>
      </c>
      <c r="F36" s="41">
        <v>14.26</v>
      </c>
      <c r="G36" s="41">
        <v>61.49</v>
      </c>
      <c r="H36" s="38" t="s">
        <v>33</v>
      </c>
      <c r="I36" s="41">
        <v>7.1999999999999995E-2</v>
      </c>
      <c r="J36" s="41">
        <v>3.5999999999999997E-2</v>
      </c>
      <c r="K36" s="41">
        <v>0</v>
      </c>
      <c r="L36" s="41">
        <v>0</v>
      </c>
      <c r="M36" s="41">
        <v>12.6</v>
      </c>
      <c r="N36" s="41">
        <v>16.920000000000002</v>
      </c>
      <c r="O36" s="41">
        <v>56.88</v>
      </c>
      <c r="P36" s="41">
        <v>1.4</v>
      </c>
    </row>
    <row r="37" spans="1:16" ht="20.25">
      <c r="A37" s="37"/>
      <c r="B37" s="37" t="s">
        <v>185</v>
      </c>
      <c r="C37" s="38">
        <v>120</v>
      </c>
      <c r="D37" s="41">
        <v>0.47</v>
      </c>
      <c r="E37" s="41">
        <v>0</v>
      </c>
      <c r="F37" s="41">
        <v>15.12</v>
      </c>
      <c r="G37" s="41">
        <v>62.4</v>
      </c>
      <c r="H37" s="38">
        <v>338.05</v>
      </c>
      <c r="I37" s="41">
        <v>3.3000000000000002E-2</v>
      </c>
      <c r="J37" s="41">
        <v>2.1999999999999999E-2</v>
      </c>
      <c r="K37" s="41">
        <v>5.5</v>
      </c>
      <c r="L37" s="41">
        <v>11</v>
      </c>
      <c r="M37" s="41">
        <v>17.600000000000001</v>
      </c>
      <c r="N37" s="41">
        <v>9.9</v>
      </c>
      <c r="O37" s="41">
        <v>12.1</v>
      </c>
      <c r="P37" s="41">
        <v>2.42</v>
      </c>
    </row>
    <row r="38" spans="1:16" ht="20.25">
      <c r="A38" s="37" t="s">
        <v>51</v>
      </c>
      <c r="B38" s="37"/>
      <c r="C38" s="36">
        <v>1041</v>
      </c>
      <c r="D38" s="42">
        <f>SUM(D30:D37)</f>
        <v>50.94</v>
      </c>
      <c r="E38" s="42">
        <f>SUM(E30:E37)</f>
        <v>45.83</v>
      </c>
      <c r="F38" s="42">
        <f>SUM(F30:F37)</f>
        <v>107.82000000000001</v>
      </c>
      <c r="G38" s="42">
        <f>SUM(G30:G37)</f>
        <v>1010.06</v>
      </c>
      <c r="H38" s="36"/>
      <c r="I38" s="42">
        <f t="shared" ref="I38:P38" si="4">SUM(I30:I37)</f>
        <v>0.51900000000000002</v>
      </c>
      <c r="J38" s="42">
        <f t="shared" si="4"/>
        <v>2.8475000000000001</v>
      </c>
      <c r="K38" s="42">
        <f t="shared" si="4"/>
        <v>352.7</v>
      </c>
      <c r="L38" s="42">
        <f t="shared" si="4"/>
        <v>40</v>
      </c>
      <c r="M38" s="42">
        <f t="shared" si="4"/>
        <v>402.97</v>
      </c>
      <c r="N38" s="42">
        <f t="shared" si="4"/>
        <v>483.7</v>
      </c>
      <c r="O38" s="42">
        <f t="shared" si="4"/>
        <v>376.79</v>
      </c>
      <c r="P38" s="42">
        <f t="shared" si="4"/>
        <v>9.17</v>
      </c>
    </row>
    <row r="39" spans="1:16" ht="20.25">
      <c r="A39" s="36" t="s">
        <v>54</v>
      </c>
      <c r="B39" s="37" t="s">
        <v>186</v>
      </c>
      <c r="C39" s="38">
        <v>100</v>
      </c>
      <c r="D39" s="41">
        <v>1.31</v>
      </c>
      <c r="E39" s="41">
        <v>3.7170000000000001</v>
      </c>
      <c r="F39" s="41">
        <v>7.52</v>
      </c>
      <c r="G39" s="41">
        <v>68.489999999999995</v>
      </c>
      <c r="H39" s="38" t="s">
        <v>187</v>
      </c>
      <c r="I39" s="41">
        <v>0.20730000000000001</v>
      </c>
      <c r="J39" s="41">
        <v>3.0300000000000001E-2</v>
      </c>
      <c r="K39" s="41">
        <v>384.7</v>
      </c>
      <c r="L39" s="41">
        <v>4.5599999999999996</v>
      </c>
      <c r="M39" s="41">
        <v>17.13</v>
      </c>
      <c r="N39" s="41">
        <v>17.739999999999998</v>
      </c>
      <c r="O39" s="41">
        <v>42.85</v>
      </c>
      <c r="P39" s="41">
        <v>2.0830000000000002</v>
      </c>
    </row>
    <row r="40" spans="1:16" ht="20.25">
      <c r="A40" s="37"/>
      <c r="B40" s="37" t="s">
        <v>188</v>
      </c>
      <c r="C40" s="38" t="s">
        <v>189</v>
      </c>
      <c r="D40" s="41">
        <v>4.4400000000000004</v>
      </c>
      <c r="E40" s="41">
        <v>8.6750000000000007</v>
      </c>
      <c r="F40" s="41">
        <v>7.42</v>
      </c>
      <c r="G40" s="41">
        <v>126.32</v>
      </c>
      <c r="H40" s="38" t="s">
        <v>190</v>
      </c>
      <c r="I40" s="41">
        <v>2.1999999999999999E-2</v>
      </c>
      <c r="J40" s="41">
        <v>0.05</v>
      </c>
      <c r="K40" s="41">
        <v>71.650000000000006</v>
      </c>
      <c r="L40" s="41">
        <v>0.11</v>
      </c>
      <c r="M40" s="41">
        <v>135.6</v>
      </c>
      <c r="N40" s="41">
        <v>7.35</v>
      </c>
      <c r="O40" s="41">
        <v>84.78</v>
      </c>
      <c r="P40" s="41">
        <v>0.33</v>
      </c>
    </row>
    <row r="41" spans="1:16" ht="20.25">
      <c r="A41" s="37"/>
      <c r="B41" s="37" t="s">
        <v>44</v>
      </c>
      <c r="C41" s="38" t="s">
        <v>28</v>
      </c>
      <c r="D41" s="41">
        <v>1</v>
      </c>
      <c r="E41" s="41">
        <v>0.15</v>
      </c>
      <c r="F41" s="41">
        <v>20.7</v>
      </c>
      <c r="G41" s="41">
        <v>94</v>
      </c>
      <c r="H41" s="38" t="s">
        <v>45</v>
      </c>
      <c r="I41" s="41">
        <v>0.01</v>
      </c>
      <c r="J41" s="41">
        <v>0.01</v>
      </c>
      <c r="K41" s="41">
        <v>0</v>
      </c>
      <c r="L41" s="41">
        <v>2</v>
      </c>
      <c r="M41" s="41">
        <v>17</v>
      </c>
      <c r="N41" s="41">
        <v>10</v>
      </c>
      <c r="O41" s="41">
        <v>24</v>
      </c>
      <c r="P41" s="41">
        <v>2.8</v>
      </c>
    </row>
    <row r="42" spans="1:16" ht="20.25">
      <c r="A42" s="37"/>
      <c r="B42" s="37" t="s">
        <v>32</v>
      </c>
      <c r="C42" s="38" t="s">
        <v>169</v>
      </c>
      <c r="D42" s="41">
        <v>1.32</v>
      </c>
      <c r="E42" s="41">
        <v>0.24</v>
      </c>
      <c r="F42" s="41">
        <v>7.92</v>
      </c>
      <c r="G42" s="41">
        <v>34.159999999999997</v>
      </c>
      <c r="H42" s="38" t="s">
        <v>33</v>
      </c>
      <c r="I42" s="41">
        <v>3.5999999999999997E-2</v>
      </c>
      <c r="J42" s="41">
        <v>1.6E-2</v>
      </c>
      <c r="K42" s="41">
        <v>0</v>
      </c>
      <c r="L42" s="41">
        <v>0</v>
      </c>
      <c r="M42" s="41">
        <v>7</v>
      </c>
      <c r="N42" s="41">
        <v>9.4</v>
      </c>
      <c r="O42" s="41">
        <v>31.6</v>
      </c>
      <c r="P42" s="41">
        <v>0.78</v>
      </c>
    </row>
    <row r="43" spans="1:16" ht="20.25">
      <c r="A43" s="37" t="s">
        <v>57</v>
      </c>
      <c r="B43" s="37"/>
      <c r="C43" s="36">
        <v>355</v>
      </c>
      <c r="D43" s="42">
        <f>SUM(D39:D42)</f>
        <v>8.07</v>
      </c>
      <c r="E43" s="42">
        <v>12.79</v>
      </c>
      <c r="F43" s="42">
        <f>SUM(F39:F42)</f>
        <v>43.56</v>
      </c>
      <c r="G43" s="42">
        <f>SUM(G39:G42)</f>
        <v>322.97000000000003</v>
      </c>
      <c r="H43" s="36"/>
      <c r="I43" s="42">
        <f t="shared" ref="I43:P43" si="5">SUM(I39:I42)</f>
        <v>0.27529999999999999</v>
      </c>
      <c r="J43" s="42">
        <f t="shared" si="5"/>
        <v>0.10630000000000001</v>
      </c>
      <c r="K43" s="42">
        <f t="shared" si="5"/>
        <v>456.35</v>
      </c>
      <c r="L43" s="42">
        <f t="shared" si="5"/>
        <v>6.67</v>
      </c>
      <c r="M43" s="42">
        <f t="shared" si="5"/>
        <v>176.73</v>
      </c>
      <c r="N43" s="42">
        <f t="shared" si="5"/>
        <v>44.489999999999995</v>
      </c>
      <c r="O43" s="42">
        <f t="shared" si="5"/>
        <v>183.23</v>
      </c>
      <c r="P43" s="42">
        <f t="shared" si="5"/>
        <v>5.9930000000000003</v>
      </c>
    </row>
  </sheetData>
  <mergeCells count="10">
    <mergeCell ref="D2:F2"/>
    <mergeCell ref="A2:A3"/>
    <mergeCell ref="I2:I3"/>
    <mergeCell ref="J2:J3"/>
    <mergeCell ref="K2:K3"/>
    <mergeCell ref="L2:L3"/>
    <mergeCell ref="M2:M3"/>
    <mergeCell ref="N2:N3"/>
    <mergeCell ref="O2:O3"/>
    <mergeCell ref="P2:P3"/>
  </mergeCells>
  <pageMargins left="0.7" right="0.7" top="0.75" bottom="0.75" header="0.3" footer="0.3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1"/>
  <sheetViews>
    <sheetView tabSelected="1" topLeftCell="A28" zoomScale="80" zoomScaleNormal="80" workbookViewId="0">
      <selection activeCell="D48" sqref="D48"/>
    </sheetView>
  </sheetViews>
  <sheetFormatPr defaultColWidth="9" defaultRowHeight="15"/>
  <cols>
    <col min="1" max="1" width="22.28515625" customWidth="1"/>
    <col min="2" max="2" width="55.7109375" customWidth="1"/>
    <col min="3" max="3" width="12" customWidth="1"/>
    <col min="4" max="5" width="10.5703125" customWidth="1"/>
    <col min="6" max="6" width="14.28515625" customWidth="1"/>
    <col min="7" max="7" width="14.7109375" customWidth="1"/>
    <col min="8" max="8" width="16" customWidth="1"/>
    <col min="9" max="10" width="9.5703125" customWidth="1"/>
    <col min="11" max="11" width="11" customWidth="1"/>
    <col min="12" max="12" width="10.7109375" customWidth="1"/>
    <col min="13" max="13" width="10.28515625" customWidth="1"/>
    <col min="14" max="14" width="10.85546875" customWidth="1"/>
    <col min="15" max="15" width="10.7109375" customWidth="1"/>
    <col min="16" max="16" width="9.5703125" customWidth="1"/>
  </cols>
  <sheetData>
    <row r="2" spans="1:16" ht="20.25">
      <c r="A2" s="87" t="s">
        <v>0</v>
      </c>
      <c r="B2" s="33" t="s">
        <v>1</v>
      </c>
      <c r="C2" s="33" t="s">
        <v>2</v>
      </c>
      <c r="D2" s="89" t="s">
        <v>3</v>
      </c>
      <c r="E2" s="90"/>
      <c r="F2" s="91"/>
      <c r="G2" s="33" t="s">
        <v>4</v>
      </c>
      <c r="H2" s="33" t="s">
        <v>5</v>
      </c>
      <c r="I2" s="87" t="s">
        <v>6</v>
      </c>
      <c r="J2" s="87" t="s">
        <v>7</v>
      </c>
      <c r="K2" s="87" t="s">
        <v>8</v>
      </c>
      <c r="L2" s="87" t="s">
        <v>9</v>
      </c>
      <c r="M2" s="87" t="s">
        <v>10</v>
      </c>
      <c r="N2" s="87" t="s">
        <v>11</v>
      </c>
      <c r="O2" s="87" t="s">
        <v>12</v>
      </c>
      <c r="P2" s="87" t="s">
        <v>13</v>
      </c>
    </row>
    <row r="3" spans="1:16" ht="20.25">
      <c r="A3" s="88"/>
      <c r="B3" s="34" t="s">
        <v>14</v>
      </c>
      <c r="C3" s="34" t="s">
        <v>14</v>
      </c>
      <c r="D3" s="35" t="s">
        <v>15</v>
      </c>
      <c r="E3" s="35" t="s">
        <v>16</v>
      </c>
      <c r="F3" s="35" t="s">
        <v>17</v>
      </c>
      <c r="G3" s="34" t="s">
        <v>18</v>
      </c>
      <c r="H3" s="34" t="s">
        <v>19</v>
      </c>
      <c r="I3" s="88"/>
      <c r="J3" s="88"/>
      <c r="K3" s="88"/>
      <c r="L3" s="88"/>
      <c r="M3" s="88"/>
      <c r="N3" s="88"/>
      <c r="O3" s="88"/>
      <c r="P3" s="88"/>
    </row>
    <row r="4" spans="1:16" ht="20.25">
      <c r="A4" s="36" t="s">
        <v>138</v>
      </c>
      <c r="B4" s="37" t="s">
        <v>191</v>
      </c>
      <c r="C4" s="38" t="s">
        <v>192</v>
      </c>
      <c r="D4" s="39">
        <v>27.8</v>
      </c>
      <c r="E4" s="39">
        <v>37.06</v>
      </c>
      <c r="F4" s="39">
        <v>63.58</v>
      </c>
      <c r="G4" s="39">
        <v>587.54</v>
      </c>
      <c r="H4" s="39" t="s">
        <v>193</v>
      </c>
      <c r="I4" s="39">
        <v>0.12</v>
      </c>
      <c r="J4" s="39">
        <v>0.41</v>
      </c>
      <c r="K4" s="39">
        <v>82.52</v>
      </c>
      <c r="L4" s="39">
        <v>0.87</v>
      </c>
      <c r="M4" s="39">
        <v>729.15</v>
      </c>
      <c r="N4" s="39">
        <v>74.760000000000005</v>
      </c>
      <c r="O4" s="39">
        <v>499.37</v>
      </c>
      <c r="P4" s="39">
        <v>1.26</v>
      </c>
    </row>
    <row r="5" spans="1:16" ht="20.25">
      <c r="A5" s="36" t="s">
        <v>194</v>
      </c>
      <c r="B5" s="37" t="s">
        <v>135</v>
      </c>
      <c r="C5" s="38">
        <v>200</v>
      </c>
      <c r="D5" s="39">
        <v>0.01</v>
      </c>
      <c r="E5" s="39">
        <v>0</v>
      </c>
      <c r="F5" s="39">
        <v>15</v>
      </c>
      <c r="G5" s="39">
        <v>60</v>
      </c>
      <c r="H5" s="39" t="s">
        <v>137</v>
      </c>
      <c r="I5" s="39">
        <v>2</v>
      </c>
      <c r="J5" s="39">
        <v>0.01</v>
      </c>
      <c r="K5" s="39">
        <v>0.3</v>
      </c>
      <c r="L5" s="39">
        <v>0.04</v>
      </c>
      <c r="M5" s="39">
        <v>4.54</v>
      </c>
      <c r="N5" s="39">
        <v>3.8</v>
      </c>
      <c r="O5" s="39">
        <v>7.2</v>
      </c>
      <c r="P5" s="39">
        <v>0.74</v>
      </c>
    </row>
    <row r="6" spans="1:16" ht="20.25">
      <c r="A6" s="36" t="s">
        <v>26</v>
      </c>
      <c r="B6" s="37" t="s">
        <v>195</v>
      </c>
      <c r="C6" s="38">
        <v>30</v>
      </c>
      <c r="D6" s="39">
        <v>0</v>
      </c>
      <c r="E6" s="39">
        <v>0</v>
      </c>
      <c r="F6" s="39">
        <v>23.82</v>
      </c>
      <c r="G6" s="39">
        <v>28.8</v>
      </c>
      <c r="H6" s="39" t="s">
        <v>45</v>
      </c>
      <c r="I6" s="39">
        <v>0</v>
      </c>
      <c r="J6" s="39">
        <v>0</v>
      </c>
      <c r="K6" s="39">
        <v>0</v>
      </c>
      <c r="L6" s="39">
        <v>0</v>
      </c>
      <c r="M6" s="39">
        <v>1.33</v>
      </c>
      <c r="N6" s="39">
        <v>1.33</v>
      </c>
      <c r="O6" s="39">
        <v>0</v>
      </c>
      <c r="P6" s="39">
        <v>0.13</v>
      </c>
    </row>
    <row r="7" spans="1:16" ht="20.25">
      <c r="A7" s="37"/>
      <c r="B7" s="37" t="s">
        <v>49</v>
      </c>
      <c r="C7" s="38">
        <v>120</v>
      </c>
      <c r="D7" s="39">
        <v>0.47</v>
      </c>
      <c r="E7" s="39">
        <v>0</v>
      </c>
      <c r="F7" s="39">
        <v>15.12</v>
      </c>
      <c r="G7" s="39">
        <v>62.4</v>
      </c>
      <c r="H7" s="39" t="s">
        <v>50</v>
      </c>
      <c r="I7" s="39">
        <v>3.3000000000000002E-2</v>
      </c>
      <c r="J7" s="39">
        <v>2.1999999999999999E-2</v>
      </c>
      <c r="K7" s="39">
        <v>5.5</v>
      </c>
      <c r="L7" s="39">
        <v>11</v>
      </c>
      <c r="M7" s="39">
        <v>17.600000000000001</v>
      </c>
      <c r="N7" s="39">
        <v>9.9</v>
      </c>
      <c r="O7" s="39">
        <v>12.1</v>
      </c>
      <c r="P7" s="39">
        <v>2.42</v>
      </c>
    </row>
    <row r="8" spans="1:16" ht="20.25">
      <c r="A8" s="37" t="s">
        <v>34</v>
      </c>
      <c r="B8" s="37"/>
      <c r="C8" s="36">
        <v>600</v>
      </c>
      <c r="D8" s="40">
        <f t="shared" ref="D8:G8" si="0">SUM(D4:D7)</f>
        <v>28.28</v>
      </c>
      <c r="E8" s="40">
        <f t="shared" si="0"/>
        <v>37.06</v>
      </c>
      <c r="F8" s="40">
        <f t="shared" si="0"/>
        <v>117.52000000000001</v>
      </c>
      <c r="G8" s="40">
        <f t="shared" si="0"/>
        <v>738.7399999999999</v>
      </c>
      <c r="H8" s="39"/>
      <c r="I8" s="40">
        <f t="shared" ref="I8:P8" si="1">SUM(I4:I7)</f>
        <v>2.153</v>
      </c>
      <c r="J8" s="40">
        <f t="shared" si="1"/>
        <v>0.442</v>
      </c>
      <c r="K8" s="40">
        <f t="shared" si="1"/>
        <v>88.32</v>
      </c>
      <c r="L8" s="40">
        <f t="shared" si="1"/>
        <v>11.91</v>
      </c>
      <c r="M8" s="40">
        <f t="shared" si="1"/>
        <v>752.62</v>
      </c>
      <c r="N8" s="40">
        <f t="shared" si="1"/>
        <v>89.79</v>
      </c>
      <c r="O8" s="40">
        <f t="shared" si="1"/>
        <v>518.66999999999996</v>
      </c>
      <c r="P8" s="40">
        <f t="shared" si="1"/>
        <v>4.55</v>
      </c>
    </row>
    <row r="9" spans="1:16" ht="20.25">
      <c r="B9" s="37" t="s">
        <v>196</v>
      </c>
      <c r="C9" s="38">
        <v>100</v>
      </c>
      <c r="D9" s="39">
        <v>2.16</v>
      </c>
      <c r="E9" s="39">
        <v>4.5999999999999996</v>
      </c>
      <c r="F9" s="39">
        <v>10.3</v>
      </c>
      <c r="G9" s="39">
        <v>88</v>
      </c>
      <c r="H9" s="39" t="s">
        <v>197</v>
      </c>
      <c r="I9" s="39">
        <v>2.5999999999999999E-2</v>
      </c>
      <c r="J9" s="39">
        <v>2.5999999999999999E-2</v>
      </c>
      <c r="K9" s="39">
        <v>162</v>
      </c>
      <c r="L9" s="39">
        <v>30.8</v>
      </c>
      <c r="M9" s="39">
        <v>54</v>
      </c>
      <c r="N9" s="39">
        <v>14</v>
      </c>
      <c r="O9" s="39">
        <v>26</v>
      </c>
      <c r="P9" s="39">
        <v>0.48</v>
      </c>
    </row>
    <row r="10" spans="1:16" ht="20.25">
      <c r="A10" s="37"/>
      <c r="B10" s="37" t="s">
        <v>198</v>
      </c>
      <c r="C10" s="38">
        <v>250</v>
      </c>
      <c r="D10" s="39">
        <v>2.5</v>
      </c>
      <c r="E10" s="39">
        <v>3</v>
      </c>
      <c r="F10" s="39">
        <v>18.2</v>
      </c>
      <c r="G10" s="39">
        <v>112.5</v>
      </c>
      <c r="H10" s="39" t="s">
        <v>199</v>
      </c>
      <c r="I10" s="39">
        <v>7.4999999999999997E-2</v>
      </c>
      <c r="J10" s="39">
        <v>6.25E-2</v>
      </c>
      <c r="K10" s="39">
        <v>133.1</v>
      </c>
      <c r="L10" s="39">
        <v>6.6</v>
      </c>
      <c r="M10" s="39">
        <v>34.5</v>
      </c>
      <c r="N10" s="39">
        <v>21.98</v>
      </c>
      <c r="O10" s="39">
        <v>55.5</v>
      </c>
      <c r="P10" s="39">
        <v>0.81</v>
      </c>
    </row>
    <row r="11" spans="1:16" ht="20.25">
      <c r="A11" s="37"/>
      <c r="B11" s="86" t="s">
        <v>200</v>
      </c>
      <c r="C11" s="38">
        <v>100</v>
      </c>
      <c r="D11" s="39">
        <v>15.1</v>
      </c>
      <c r="E11" s="39">
        <v>15.3</v>
      </c>
      <c r="F11" s="39">
        <v>3</v>
      </c>
      <c r="G11" s="39">
        <v>212</v>
      </c>
      <c r="H11" s="39" t="s">
        <v>201</v>
      </c>
      <c r="I11" s="39">
        <v>0.17</v>
      </c>
      <c r="J11" s="39">
        <v>0.16</v>
      </c>
      <c r="K11" s="39">
        <v>21.24</v>
      </c>
      <c r="L11" s="39">
        <v>0.4</v>
      </c>
      <c r="M11" s="39">
        <v>26</v>
      </c>
      <c r="N11" s="39">
        <v>30.2</v>
      </c>
      <c r="O11" s="39">
        <v>199.01</v>
      </c>
      <c r="P11" s="39">
        <v>0.68</v>
      </c>
    </row>
    <row r="12" spans="1:16" ht="20.25">
      <c r="A12" s="36" t="s">
        <v>43</v>
      </c>
      <c r="B12" s="37" t="s">
        <v>41</v>
      </c>
      <c r="C12" s="38">
        <v>180</v>
      </c>
      <c r="D12" s="39">
        <v>3.7</v>
      </c>
      <c r="E12" s="39">
        <v>8.1999999999999993</v>
      </c>
      <c r="F12" s="39">
        <v>31.4</v>
      </c>
      <c r="G12" s="39">
        <v>216</v>
      </c>
      <c r="H12" s="39" t="s">
        <v>42</v>
      </c>
      <c r="I12" s="39">
        <v>0.14000000000000001</v>
      </c>
      <c r="J12" s="39">
        <v>0.13</v>
      </c>
      <c r="K12" s="39">
        <v>23.74</v>
      </c>
      <c r="L12" s="39">
        <v>6.12</v>
      </c>
      <c r="M12" s="39">
        <v>50.39</v>
      </c>
      <c r="N12" s="39">
        <v>33.840000000000003</v>
      </c>
      <c r="O12" s="39">
        <v>102.48</v>
      </c>
      <c r="P12" s="39">
        <v>1.27</v>
      </c>
    </row>
    <row r="13" spans="1:16" ht="20.25">
      <c r="A13" s="37"/>
      <c r="B13" s="37" t="s">
        <v>44</v>
      </c>
      <c r="C13" s="38" t="s">
        <v>28</v>
      </c>
      <c r="D13" s="39">
        <v>1</v>
      </c>
      <c r="E13" s="39">
        <v>0</v>
      </c>
      <c r="F13" s="39">
        <v>24.4</v>
      </c>
      <c r="G13" s="39">
        <v>101.6</v>
      </c>
      <c r="H13" s="39" t="s">
        <v>148</v>
      </c>
      <c r="I13" s="39">
        <v>0.01</v>
      </c>
      <c r="J13" s="39">
        <v>0.01</v>
      </c>
      <c r="K13" s="39">
        <v>0</v>
      </c>
      <c r="L13" s="39">
        <v>2</v>
      </c>
      <c r="M13" s="39">
        <v>17</v>
      </c>
      <c r="N13" s="39">
        <v>10</v>
      </c>
      <c r="O13" s="39">
        <v>24</v>
      </c>
      <c r="P13" s="39">
        <v>2.8</v>
      </c>
    </row>
    <row r="14" spans="1:16" ht="20.25">
      <c r="A14" s="37"/>
      <c r="B14" s="37" t="s">
        <v>46</v>
      </c>
      <c r="C14" s="38">
        <v>55</v>
      </c>
      <c r="D14" s="39">
        <v>4.18</v>
      </c>
      <c r="E14" s="39">
        <v>0.44</v>
      </c>
      <c r="F14" s="39">
        <v>27.06</v>
      </c>
      <c r="G14" s="39">
        <v>128.91999999999999</v>
      </c>
      <c r="H14" s="39" t="s">
        <v>47</v>
      </c>
      <c r="I14" s="39">
        <v>0.06</v>
      </c>
      <c r="J14" s="39">
        <v>1.6500000000000001E-2</v>
      </c>
      <c r="K14" s="39">
        <v>0</v>
      </c>
      <c r="L14" s="39">
        <v>0</v>
      </c>
      <c r="M14" s="39">
        <v>11</v>
      </c>
      <c r="N14" s="39">
        <v>7.7</v>
      </c>
      <c r="O14" s="39">
        <v>35.75</v>
      </c>
      <c r="P14" s="39">
        <v>0.61</v>
      </c>
    </row>
    <row r="15" spans="1:16" ht="20.25">
      <c r="A15" s="37"/>
      <c r="B15" s="37" t="s">
        <v>32</v>
      </c>
      <c r="C15" s="38">
        <v>36</v>
      </c>
      <c r="D15" s="39">
        <v>2.38</v>
      </c>
      <c r="E15" s="39">
        <v>0.43</v>
      </c>
      <c r="F15" s="39">
        <v>14.26</v>
      </c>
      <c r="G15" s="39">
        <v>61.49</v>
      </c>
      <c r="H15" s="39" t="s">
        <v>33</v>
      </c>
      <c r="I15" s="39">
        <v>7.1999999999999995E-2</v>
      </c>
      <c r="J15" s="39">
        <v>3.5999999999999997E-2</v>
      </c>
      <c r="K15" s="39">
        <v>0</v>
      </c>
      <c r="L15" s="39">
        <v>0</v>
      </c>
      <c r="M15" s="39">
        <v>12.6</v>
      </c>
      <c r="N15" s="39">
        <v>16.920000000000002</v>
      </c>
      <c r="O15" s="39">
        <v>56.88</v>
      </c>
      <c r="P15" s="39">
        <v>1.4</v>
      </c>
    </row>
    <row r="16" spans="1:16" ht="20.25">
      <c r="A16" s="38" t="s">
        <v>51</v>
      </c>
      <c r="B16" s="37"/>
      <c r="C16" s="36">
        <v>921</v>
      </c>
      <c r="D16" s="40">
        <f t="shared" ref="D16:G16" si="2">SUM(D9:D15)</f>
        <v>31.019999999999996</v>
      </c>
      <c r="E16" s="40">
        <f t="shared" si="2"/>
        <v>31.97</v>
      </c>
      <c r="F16" s="40">
        <f t="shared" si="2"/>
        <v>128.62</v>
      </c>
      <c r="G16" s="40">
        <f t="shared" si="2"/>
        <v>920.51</v>
      </c>
      <c r="H16" s="39"/>
      <c r="I16" s="40">
        <f t="shared" ref="I16:P16" si="3">SUM(I9:I15)</f>
        <v>0.55300000000000005</v>
      </c>
      <c r="J16" s="40">
        <f t="shared" si="3"/>
        <v>0.441</v>
      </c>
      <c r="K16" s="40">
        <f t="shared" si="3"/>
        <v>340.08000000000004</v>
      </c>
      <c r="L16" s="40">
        <f t="shared" si="3"/>
        <v>45.919999999999995</v>
      </c>
      <c r="M16" s="40">
        <f t="shared" si="3"/>
        <v>205.48999999999998</v>
      </c>
      <c r="N16" s="40">
        <f t="shared" si="3"/>
        <v>134.64000000000001</v>
      </c>
      <c r="O16" s="40">
        <f t="shared" si="3"/>
        <v>499.62</v>
      </c>
      <c r="P16" s="40">
        <f t="shared" si="3"/>
        <v>8.0500000000000007</v>
      </c>
    </row>
    <row r="17" spans="1:16" ht="20.25">
      <c r="A17" s="37"/>
      <c r="B17" s="37" t="s">
        <v>202</v>
      </c>
      <c r="C17" s="38">
        <v>205</v>
      </c>
      <c r="D17" s="39">
        <v>22.8</v>
      </c>
      <c r="E17" s="39">
        <v>26</v>
      </c>
      <c r="F17" s="39">
        <v>21.7</v>
      </c>
      <c r="G17" s="39">
        <v>413.3</v>
      </c>
      <c r="H17" s="39" t="s">
        <v>203</v>
      </c>
      <c r="I17" s="39">
        <v>1.73</v>
      </c>
      <c r="J17" s="39">
        <v>1.1499999999999999</v>
      </c>
      <c r="K17" s="39">
        <v>30.29</v>
      </c>
      <c r="L17" s="39">
        <v>23.19</v>
      </c>
      <c r="M17" s="39">
        <v>27.25</v>
      </c>
      <c r="N17" s="39">
        <v>50.09</v>
      </c>
      <c r="O17" s="39">
        <v>269.3</v>
      </c>
      <c r="P17" s="39">
        <v>2.59</v>
      </c>
    </row>
    <row r="18" spans="1:16" ht="20.25">
      <c r="A18" s="36" t="s">
        <v>54</v>
      </c>
      <c r="B18" s="37" t="s">
        <v>120</v>
      </c>
      <c r="C18" s="38" t="s">
        <v>28</v>
      </c>
      <c r="D18" s="39">
        <v>3.6</v>
      </c>
      <c r="E18" s="39">
        <v>2.7</v>
      </c>
      <c r="F18" s="39">
        <v>28.3</v>
      </c>
      <c r="G18" s="39">
        <v>151.80000000000001</v>
      </c>
      <c r="H18" s="39" t="s">
        <v>121</v>
      </c>
      <c r="I18" s="39">
        <v>0.06</v>
      </c>
      <c r="J18" s="39">
        <v>0.25</v>
      </c>
      <c r="K18" s="39">
        <v>26.49</v>
      </c>
      <c r="L18" s="39">
        <v>1.04</v>
      </c>
      <c r="M18" s="39">
        <v>273.74</v>
      </c>
      <c r="N18" s="39">
        <v>42</v>
      </c>
      <c r="O18" s="39">
        <v>184</v>
      </c>
      <c r="P18" s="39">
        <v>1.17</v>
      </c>
    </row>
    <row r="19" spans="1:16" ht="20.25">
      <c r="B19" s="37" t="s">
        <v>32</v>
      </c>
      <c r="C19" s="38">
        <v>24</v>
      </c>
      <c r="D19" s="39">
        <v>0.16</v>
      </c>
      <c r="E19" s="39">
        <v>0.28999999999999998</v>
      </c>
      <c r="F19" s="39">
        <v>9.5</v>
      </c>
      <c r="G19" s="39">
        <v>41</v>
      </c>
      <c r="H19" s="39" t="s">
        <v>33</v>
      </c>
      <c r="I19" s="39">
        <v>4.2999999999999997E-2</v>
      </c>
      <c r="J19" s="39">
        <v>1.9E-2</v>
      </c>
      <c r="K19" s="39">
        <v>0</v>
      </c>
      <c r="L19" s="39">
        <v>0</v>
      </c>
      <c r="M19" s="39">
        <v>8.4</v>
      </c>
      <c r="N19" s="39">
        <v>11.28</v>
      </c>
      <c r="O19" s="39">
        <v>37.92</v>
      </c>
      <c r="P19" s="39">
        <v>0.93600000000000005</v>
      </c>
    </row>
    <row r="20" spans="1:16" ht="20.25">
      <c r="A20" s="37" t="s">
        <v>57</v>
      </c>
      <c r="B20" s="37"/>
      <c r="C20" s="36">
        <v>429</v>
      </c>
      <c r="D20" s="40">
        <f t="shared" ref="D20:G20" si="4">SUM(D17:D19)</f>
        <v>26.560000000000002</v>
      </c>
      <c r="E20" s="40">
        <f t="shared" si="4"/>
        <v>28.99</v>
      </c>
      <c r="F20" s="40">
        <f t="shared" si="4"/>
        <v>59.5</v>
      </c>
      <c r="G20" s="40">
        <f t="shared" si="4"/>
        <v>606.1</v>
      </c>
      <c r="H20" s="40"/>
      <c r="I20" s="40">
        <f t="shared" ref="I20:P20" si="5">SUM(I17:I19)</f>
        <v>1.833</v>
      </c>
      <c r="J20" s="40">
        <f t="shared" si="5"/>
        <v>1.4189999999999998</v>
      </c>
      <c r="K20" s="40">
        <f t="shared" si="5"/>
        <v>56.78</v>
      </c>
      <c r="L20" s="40">
        <f t="shared" si="5"/>
        <v>24.23</v>
      </c>
      <c r="M20" s="40">
        <f t="shared" si="5"/>
        <v>309.39</v>
      </c>
      <c r="N20" s="40">
        <f t="shared" si="5"/>
        <v>103.37</v>
      </c>
      <c r="O20" s="40">
        <f t="shared" si="5"/>
        <v>491.22</v>
      </c>
      <c r="P20" s="40">
        <f t="shared" si="5"/>
        <v>4.6959999999999997</v>
      </c>
    </row>
    <row r="21" spans="1:16" ht="20.25">
      <c r="A21" s="36" t="s">
        <v>204</v>
      </c>
      <c r="B21" s="37" t="s">
        <v>205</v>
      </c>
      <c r="C21" s="38">
        <v>225</v>
      </c>
      <c r="D21" s="41">
        <v>17.760000000000002</v>
      </c>
      <c r="E21" s="41">
        <v>17.77</v>
      </c>
      <c r="F21" s="41">
        <v>18.72</v>
      </c>
      <c r="G21" s="41">
        <v>329.76</v>
      </c>
      <c r="H21" s="38" t="s">
        <v>206</v>
      </c>
      <c r="I21" s="41">
        <v>0.14000000000000001</v>
      </c>
      <c r="J21" s="41">
        <v>0.22</v>
      </c>
      <c r="K21" s="41">
        <v>27.3</v>
      </c>
      <c r="L21" s="41">
        <v>9.5299999999999994</v>
      </c>
      <c r="M21" s="41">
        <v>37.979999999999997</v>
      </c>
      <c r="N21" s="41">
        <v>49.8</v>
      </c>
      <c r="O21" s="41">
        <v>241.89</v>
      </c>
      <c r="P21" s="41">
        <v>3.82</v>
      </c>
    </row>
    <row r="22" spans="1:16" ht="20.25">
      <c r="A22" s="36" t="s">
        <v>26</v>
      </c>
      <c r="B22" s="37" t="s">
        <v>165</v>
      </c>
      <c r="C22" s="38" t="s">
        <v>28</v>
      </c>
      <c r="D22" s="41">
        <v>0.08</v>
      </c>
      <c r="E22" s="41">
        <v>0</v>
      </c>
      <c r="F22" s="41">
        <v>21.8</v>
      </c>
      <c r="G22" s="41">
        <v>87.6</v>
      </c>
      <c r="H22" s="38" t="s">
        <v>166</v>
      </c>
      <c r="I22" s="41">
        <v>0</v>
      </c>
      <c r="J22" s="41">
        <v>0</v>
      </c>
      <c r="K22" s="41">
        <v>9</v>
      </c>
      <c r="L22" s="41">
        <v>0.1</v>
      </c>
      <c r="M22" s="41">
        <v>50</v>
      </c>
      <c r="N22" s="41">
        <v>1.26</v>
      </c>
      <c r="O22" s="41">
        <v>2.58</v>
      </c>
      <c r="P22" s="41">
        <v>7.0000000000000007E-2</v>
      </c>
    </row>
    <row r="23" spans="1:16" ht="20.25">
      <c r="A23" s="37"/>
      <c r="B23" s="37" t="s">
        <v>46</v>
      </c>
      <c r="C23" s="38" t="s">
        <v>92</v>
      </c>
      <c r="D23" s="41">
        <v>3.04</v>
      </c>
      <c r="E23" s="41">
        <v>0.32</v>
      </c>
      <c r="F23" s="41">
        <v>19.68</v>
      </c>
      <c r="G23" s="41">
        <v>93.76</v>
      </c>
      <c r="H23" s="38" t="s">
        <v>47</v>
      </c>
      <c r="I23" s="41">
        <v>4.3999999999999997E-2</v>
      </c>
      <c r="J23" s="41">
        <v>1.2E-2</v>
      </c>
      <c r="K23" s="41">
        <v>0</v>
      </c>
      <c r="L23" s="41">
        <v>0</v>
      </c>
      <c r="M23" s="41">
        <v>8</v>
      </c>
      <c r="N23" s="41">
        <v>5.6</v>
      </c>
      <c r="O23" s="41">
        <v>26</v>
      </c>
      <c r="P23" s="41">
        <v>0.44</v>
      </c>
    </row>
    <row r="24" spans="1:16" ht="20.25">
      <c r="A24" s="37"/>
      <c r="B24" s="37" t="s">
        <v>32</v>
      </c>
      <c r="C24" s="38">
        <v>30</v>
      </c>
      <c r="D24" s="41">
        <v>1.98</v>
      </c>
      <c r="E24" s="41">
        <v>0.36</v>
      </c>
      <c r="F24" s="41">
        <v>11.88</v>
      </c>
      <c r="G24" s="41">
        <v>51.24</v>
      </c>
      <c r="H24" s="38" t="s">
        <v>33</v>
      </c>
      <c r="I24" s="41">
        <v>0.06</v>
      </c>
      <c r="J24" s="41">
        <v>0.03</v>
      </c>
      <c r="K24" s="41">
        <v>0</v>
      </c>
      <c r="L24" s="41">
        <v>0</v>
      </c>
      <c r="M24" s="41">
        <v>10.5</v>
      </c>
      <c r="N24" s="41">
        <v>14.1</v>
      </c>
      <c r="O24" s="41">
        <v>47.4</v>
      </c>
      <c r="P24" s="41">
        <v>1.17</v>
      </c>
    </row>
    <row r="25" spans="1:16" ht="20.25">
      <c r="A25" s="37"/>
      <c r="B25" s="37" t="s">
        <v>49</v>
      </c>
      <c r="C25" s="38">
        <v>120</v>
      </c>
      <c r="D25" s="41">
        <v>0.47</v>
      </c>
      <c r="E25" s="41">
        <v>0</v>
      </c>
      <c r="F25" s="41">
        <v>15.12</v>
      </c>
      <c r="G25" s="41">
        <v>62.4</v>
      </c>
      <c r="H25" s="38" t="s">
        <v>50</v>
      </c>
      <c r="I25" s="41">
        <v>4.3999999999999997E-2</v>
      </c>
      <c r="J25" s="41">
        <v>3.3000000000000002E-2</v>
      </c>
      <c r="K25" s="41">
        <v>0</v>
      </c>
      <c r="L25" s="41">
        <v>10</v>
      </c>
      <c r="M25" s="41">
        <v>8</v>
      </c>
      <c r="N25" s="41">
        <v>44</v>
      </c>
      <c r="O25" s="41">
        <v>28</v>
      </c>
      <c r="P25" s="41">
        <v>0.6</v>
      </c>
    </row>
    <row r="26" spans="1:16" ht="20.25">
      <c r="A26" s="37" t="s">
        <v>34</v>
      </c>
      <c r="B26" s="37"/>
      <c r="C26" s="36">
        <v>615</v>
      </c>
      <c r="D26" s="42">
        <f>SUM(D21:D25)</f>
        <v>23.33</v>
      </c>
      <c r="E26" s="42">
        <f>SUM(E21:E25)</f>
        <v>18.45</v>
      </c>
      <c r="F26" s="42">
        <f>SUM(F21:F25)</f>
        <v>87.2</v>
      </c>
      <c r="G26" s="42">
        <f>SUM(G21:G25)</f>
        <v>624.76</v>
      </c>
      <c r="H26" s="36"/>
      <c r="I26" s="42">
        <f t="shared" ref="I26:P26" si="6">SUM(I21:I25)</f>
        <v>0.28799999999999998</v>
      </c>
      <c r="J26" s="42">
        <f t="shared" si="6"/>
        <v>0.29500000000000004</v>
      </c>
      <c r="K26" s="42">
        <f t="shared" si="6"/>
        <v>36.299999999999997</v>
      </c>
      <c r="L26" s="42">
        <f t="shared" si="6"/>
        <v>19.63</v>
      </c>
      <c r="M26" s="42">
        <f t="shared" si="6"/>
        <v>114.47999999999999</v>
      </c>
      <c r="N26" s="42">
        <f t="shared" si="6"/>
        <v>114.75999999999999</v>
      </c>
      <c r="O26" s="42">
        <f t="shared" si="6"/>
        <v>345.87</v>
      </c>
      <c r="P26" s="42">
        <f t="shared" si="6"/>
        <v>6.1</v>
      </c>
    </row>
    <row r="27" spans="1:16" ht="20.25">
      <c r="A27" s="36" t="s">
        <v>43</v>
      </c>
      <c r="B27" s="37" t="s">
        <v>106</v>
      </c>
      <c r="C27" s="38">
        <v>100</v>
      </c>
      <c r="D27" s="41">
        <v>1.1000000000000001</v>
      </c>
      <c r="E27" s="41">
        <v>0.2</v>
      </c>
      <c r="F27" s="41">
        <v>12.6</v>
      </c>
      <c r="G27" s="41">
        <v>55</v>
      </c>
      <c r="H27" s="38" t="s">
        <v>107</v>
      </c>
      <c r="I27" s="41">
        <v>0.05</v>
      </c>
      <c r="J27" s="41">
        <v>4.38</v>
      </c>
      <c r="K27" s="41">
        <v>0</v>
      </c>
      <c r="L27" s="41">
        <v>0.35</v>
      </c>
      <c r="M27" s="41">
        <v>24</v>
      </c>
      <c r="N27" s="41">
        <v>30.7</v>
      </c>
      <c r="O27" s="41">
        <v>49.3</v>
      </c>
      <c r="P27" s="41">
        <v>0.9</v>
      </c>
    </row>
    <row r="28" spans="1:16" ht="20.25">
      <c r="A28" s="37"/>
      <c r="B28" s="37" t="s">
        <v>207</v>
      </c>
      <c r="C28" s="38" t="s">
        <v>116</v>
      </c>
      <c r="D28" s="41">
        <v>2.5</v>
      </c>
      <c r="E28" s="41">
        <v>5.3</v>
      </c>
      <c r="F28" s="41">
        <v>12.5</v>
      </c>
      <c r="G28" s="41">
        <v>110</v>
      </c>
      <c r="H28" s="38" t="s">
        <v>208</v>
      </c>
      <c r="I28" s="41">
        <v>3.7999999999999999E-2</v>
      </c>
      <c r="J28" s="41">
        <v>4.8000000000000001E-2</v>
      </c>
      <c r="K28" s="41">
        <v>154.5</v>
      </c>
      <c r="L28" s="41">
        <v>12.63</v>
      </c>
      <c r="M28" s="41">
        <v>35.31</v>
      </c>
      <c r="N28" s="41">
        <v>20.75</v>
      </c>
      <c r="O28" s="41">
        <v>42.94</v>
      </c>
      <c r="P28" s="41">
        <v>0.7</v>
      </c>
    </row>
    <row r="29" spans="1:16" ht="20.25">
      <c r="A29" s="37"/>
      <c r="B29" s="37" t="s">
        <v>209</v>
      </c>
      <c r="C29" s="38">
        <v>100</v>
      </c>
      <c r="D29" s="41">
        <v>14.4</v>
      </c>
      <c r="E29" s="41">
        <v>19.3</v>
      </c>
      <c r="F29" s="41">
        <v>22.1</v>
      </c>
      <c r="G29" s="41">
        <v>322</v>
      </c>
      <c r="H29" s="38" t="s">
        <v>119</v>
      </c>
      <c r="I29" s="41">
        <v>0.05</v>
      </c>
      <c r="J29" s="41">
        <v>0.12</v>
      </c>
      <c r="K29" s="41">
        <v>2.0699999999999998</v>
      </c>
      <c r="L29" s="41">
        <v>0.41</v>
      </c>
      <c r="M29" s="41">
        <v>40.9</v>
      </c>
      <c r="N29" s="41">
        <v>23.2</v>
      </c>
      <c r="O29" s="41">
        <v>161.80000000000001</v>
      </c>
      <c r="P29" s="41">
        <v>2.38</v>
      </c>
    </row>
    <row r="30" spans="1:16" ht="20.25">
      <c r="A30" s="37"/>
      <c r="B30" s="37" t="s">
        <v>210</v>
      </c>
      <c r="C30" s="38">
        <v>180</v>
      </c>
      <c r="D30" s="41">
        <v>6.1</v>
      </c>
      <c r="E30" s="41">
        <v>10.9</v>
      </c>
      <c r="F30" s="41">
        <v>41</v>
      </c>
      <c r="G30" s="41">
        <v>293</v>
      </c>
      <c r="H30" s="38" t="s">
        <v>113</v>
      </c>
      <c r="I30" s="41">
        <v>7.0000000000000007E-2</v>
      </c>
      <c r="J30" s="41">
        <v>3.5999999999999997E-2</v>
      </c>
      <c r="K30" s="41">
        <v>22.07</v>
      </c>
      <c r="L30" s="41">
        <v>0</v>
      </c>
      <c r="M30" s="41">
        <v>14.4</v>
      </c>
      <c r="N30" s="41">
        <v>8.64</v>
      </c>
      <c r="O30" s="41">
        <v>60</v>
      </c>
      <c r="P30" s="41">
        <v>0.86</v>
      </c>
    </row>
    <row r="31" spans="1:16" ht="20.25">
      <c r="A31" s="37"/>
      <c r="B31" s="37" t="s">
        <v>90</v>
      </c>
      <c r="C31" s="38" t="s">
        <v>28</v>
      </c>
      <c r="D31" s="41">
        <v>3.76</v>
      </c>
      <c r="E31" s="41">
        <v>3.2</v>
      </c>
      <c r="F31" s="41">
        <v>26.7</v>
      </c>
      <c r="G31" s="41">
        <v>150</v>
      </c>
      <c r="H31" s="38" t="s">
        <v>91</v>
      </c>
      <c r="I31" s="41">
        <v>0.06</v>
      </c>
      <c r="J31" s="41">
        <v>0.24</v>
      </c>
      <c r="K31" s="41">
        <v>26.44</v>
      </c>
      <c r="L31" s="41">
        <v>1.04</v>
      </c>
      <c r="M31" s="41">
        <v>270.35000000000002</v>
      </c>
      <c r="N31" s="41">
        <v>31.2</v>
      </c>
      <c r="O31" s="41">
        <v>167.2</v>
      </c>
      <c r="P31" s="41">
        <v>0.57999999999999996</v>
      </c>
    </row>
    <row r="32" spans="1:16" ht="20.25">
      <c r="A32" s="37"/>
      <c r="B32" s="37" t="s">
        <v>46</v>
      </c>
      <c r="C32" s="38">
        <v>55</v>
      </c>
      <c r="D32" s="41">
        <v>4.18</v>
      </c>
      <c r="E32" s="41">
        <v>0.44</v>
      </c>
      <c r="F32" s="41">
        <v>27.06</v>
      </c>
      <c r="G32" s="41">
        <v>128.91999999999999</v>
      </c>
      <c r="H32" s="38" t="s">
        <v>47</v>
      </c>
      <c r="I32" s="41">
        <v>0.06</v>
      </c>
      <c r="J32" s="41">
        <v>1.6500000000000001E-2</v>
      </c>
      <c r="K32" s="41">
        <v>0</v>
      </c>
      <c r="L32" s="41">
        <v>0</v>
      </c>
      <c r="M32" s="41">
        <v>11</v>
      </c>
      <c r="N32" s="41">
        <v>7.7</v>
      </c>
      <c r="O32" s="41">
        <v>35.75</v>
      </c>
      <c r="P32" s="41">
        <v>0.61</v>
      </c>
    </row>
    <row r="33" spans="1:16" ht="20.25">
      <c r="A33" s="37"/>
      <c r="B33" s="37" t="s">
        <v>32</v>
      </c>
      <c r="C33" s="38">
        <v>36</v>
      </c>
      <c r="D33" s="41">
        <v>2.38</v>
      </c>
      <c r="E33" s="41">
        <v>0.43</v>
      </c>
      <c r="F33" s="41">
        <v>14.26</v>
      </c>
      <c r="G33" s="41">
        <v>61.49</v>
      </c>
      <c r="H33" s="38" t="s">
        <v>33</v>
      </c>
      <c r="I33" s="41">
        <v>7.1999999999999995E-2</v>
      </c>
      <c r="J33" s="41">
        <v>3.5999999999999997E-2</v>
      </c>
      <c r="K33" s="41">
        <v>0</v>
      </c>
      <c r="L33" s="41">
        <v>0</v>
      </c>
      <c r="M33" s="41">
        <v>12.6</v>
      </c>
      <c r="N33" s="41">
        <v>16.920000000000002</v>
      </c>
      <c r="O33" s="41">
        <v>56.88</v>
      </c>
      <c r="P33" s="41">
        <v>1.4</v>
      </c>
    </row>
    <row r="34" spans="1:16" ht="20.25">
      <c r="A34" s="37" t="s">
        <v>51</v>
      </c>
      <c r="B34" s="37"/>
      <c r="C34" s="36">
        <v>921</v>
      </c>
      <c r="D34" s="42">
        <f>SUM(D27:D33)</f>
        <v>34.42</v>
      </c>
      <c r="E34" s="42">
        <f>SUM(E27:E33)</f>
        <v>39.770000000000003</v>
      </c>
      <c r="F34" s="42">
        <f>SUM(F27:F33)</f>
        <v>156.22</v>
      </c>
      <c r="G34" s="42">
        <f>SUM(G27:G33)</f>
        <v>1120.4100000000001</v>
      </c>
      <c r="H34" s="36"/>
      <c r="I34" s="42">
        <f t="shared" ref="I34:P34" si="7">SUM(I27:I33)</f>
        <v>0.4</v>
      </c>
      <c r="J34" s="42">
        <f t="shared" si="7"/>
        <v>4.8764999999999992</v>
      </c>
      <c r="K34" s="42">
        <f t="shared" si="7"/>
        <v>205.07999999999998</v>
      </c>
      <c r="L34" s="42">
        <f t="shared" si="7"/>
        <v>14.43</v>
      </c>
      <c r="M34" s="42">
        <f t="shared" si="7"/>
        <v>408.56000000000006</v>
      </c>
      <c r="N34" s="42">
        <f t="shared" si="7"/>
        <v>139.11000000000001</v>
      </c>
      <c r="O34" s="42">
        <f t="shared" si="7"/>
        <v>573.87</v>
      </c>
      <c r="P34" s="42">
        <f t="shared" si="7"/>
        <v>7.43</v>
      </c>
    </row>
    <row r="35" spans="1:16" ht="20.25">
      <c r="A35" s="36" t="s">
        <v>54</v>
      </c>
      <c r="B35" s="37" t="s">
        <v>104</v>
      </c>
      <c r="C35" s="38" t="s">
        <v>28</v>
      </c>
      <c r="D35" s="41">
        <v>5.6</v>
      </c>
      <c r="E35" s="41">
        <v>6.4</v>
      </c>
      <c r="F35" s="41">
        <v>7.6</v>
      </c>
      <c r="G35" s="41">
        <v>110</v>
      </c>
      <c r="H35" s="38" t="s">
        <v>105</v>
      </c>
      <c r="I35" s="41">
        <v>0.06</v>
      </c>
      <c r="J35" s="41">
        <v>0.26</v>
      </c>
      <c r="K35" s="41">
        <v>44</v>
      </c>
      <c r="L35" s="41">
        <v>1.8</v>
      </c>
      <c r="M35" s="41">
        <v>242</v>
      </c>
      <c r="N35" s="41">
        <v>30</v>
      </c>
      <c r="O35" s="41">
        <v>188</v>
      </c>
      <c r="P35" s="41">
        <v>0.2</v>
      </c>
    </row>
    <row r="36" spans="1:16" ht="20.25">
      <c r="A36" s="37"/>
      <c r="B36" s="37" t="s">
        <v>30</v>
      </c>
      <c r="C36" s="38" t="s">
        <v>211</v>
      </c>
      <c r="D36" s="41">
        <v>4.6399999999999997</v>
      </c>
      <c r="E36" s="41">
        <v>0.99</v>
      </c>
      <c r="F36" s="41">
        <v>26.11</v>
      </c>
      <c r="G36" s="41">
        <v>132</v>
      </c>
      <c r="H36" s="38" t="s">
        <v>45</v>
      </c>
      <c r="I36" s="41">
        <v>0.08</v>
      </c>
      <c r="J36" s="41">
        <v>0.06</v>
      </c>
      <c r="K36" s="41">
        <v>3</v>
      </c>
      <c r="L36" s="41">
        <v>0.13</v>
      </c>
      <c r="M36" s="41">
        <v>30.2</v>
      </c>
      <c r="N36" s="41">
        <v>18.3</v>
      </c>
      <c r="O36" s="41">
        <v>51.7</v>
      </c>
      <c r="P36" s="41">
        <v>0.73</v>
      </c>
    </row>
    <row r="37" spans="1:16" ht="20.25">
      <c r="A37" s="37"/>
      <c r="B37" s="37" t="s">
        <v>212</v>
      </c>
      <c r="C37" s="38">
        <v>200</v>
      </c>
      <c r="D37" s="41">
        <v>22</v>
      </c>
      <c r="E37" s="41">
        <v>12.4</v>
      </c>
      <c r="F37" s="41">
        <v>48.2</v>
      </c>
      <c r="G37" s="41">
        <v>338</v>
      </c>
      <c r="H37" s="38" t="s">
        <v>123</v>
      </c>
      <c r="I37" s="41">
        <v>0.12</v>
      </c>
      <c r="J37" s="41">
        <v>0.04</v>
      </c>
      <c r="K37" s="41">
        <v>2.7</v>
      </c>
      <c r="L37" s="41">
        <v>2.7</v>
      </c>
      <c r="M37" s="41">
        <v>113.07</v>
      </c>
      <c r="N37" s="41">
        <v>23.5</v>
      </c>
      <c r="O37" s="41">
        <v>152</v>
      </c>
      <c r="P37" s="41">
        <v>1.56</v>
      </c>
    </row>
    <row r="38" spans="1:16" ht="20.25">
      <c r="A38" s="37" t="s">
        <v>57</v>
      </c>
      <c r="B38" s="37"/>
      <c r="C38" s="36">
        <v>450</v>
      </c>
      <c r="D38" s="42">
        <f>SUM(D35:D37)</f>
        <v>32.239999999999995</v>
      </c>
      <c r="E38" s="42">
        <f>SUM(E35:E37)</f>
        <v>19.79</v>
      </c>
      <c r="F38" s="42">
        <f>SUM(F35:F37)</f>
        <v>81.91</v>
      </c>
      <c r="G38" s="42">
        <f>SUM(G35:G37)</f>
        <v>580</v>
      </c>
      <c r="H38" s="36"/>
      <c r="I38" s="42">
        <f t="shared" ref="I38:P38" si="8">SUM(I35:I37)</f>
        <v>0.26</v>
      </c>
      <c r="J38" s="42">
        <f t="shared" si="8"/>
        <v>0.36</v>
      </c>
      <c r="K38" s="42">
        <f t="shared" si="8"/>
        <v>49.7</v>
      </c>
      <c r="L38" s="42">
        <f t="shared" si="8"/>
        <v>4.6300000000000008</v>
      </c>
      <c r="M38" s="42">
        <f t="shared" si="8"/>
        <v>385.27</v>
      </c>
      <c r="N38" s="42">
        <f t="shared" si="8"/>
        <v>71.8</v>
      </c>
      <c r="O38" s="42">
        <f t="shared" si="8"/>
        <v>391.7</v>
      </c>
      <c r="P38" s="42">
        <f t="shared" si="8"/>
        <v>2.4900000000000002</v>
      </c>
    </row>
    <row r="39" spans="1:16">
      <c r="A39" t="s">
        <v>213</v>
      </c>
      <c r="B39" t="s">
        <v>214</v>
      </c>
    </row>
    <row r="40" spans="1:16">
      <c r="B40" t="s">
        <v>215</v>
      </c>
    </row>
    <row r="41" spans="1:16">
      <c r="C41" s="43"/>
      <c r="D41" s="44"/>
      <c r="E41" s="43"/>
      <c r="F41" s="43"/>
      <c r="G41" s="45"/>
      <c r="H41" s="45"/>
      <c r="I41" s="45"/>
      <c r="J41" s="45"/>
      <c r="K41" s="45"/>
      <c r="L41" s="45"/>
      <c r="M41" s="45"/>
      <c r="N41" s="45"/>
      <c r="O41" s="45"/>
      <c r="P41" s="45"/>
    </row>
  </sheetData>
  <mergeCells count="10">
    <mergeCell ref="D2:F2"/>
    <mergeCell ref="A2:A3"/>
    <mergeCell ref="I2:I3"/>
    <mergeCell ref="J2:J3"/>
    <mergeCell ref="K2:K3"/>
    <mergeCell ref="L2:L3"/>
    <mergeCell ref="M2:M3"/>
    <mergeCell ref="N2:N3"/>
    <mergeCell ref="O2:O3"/>
    <mergeCell ref="P2:P3"/>
  </mergeCells>
  <pageMargins left="0.7" right="0.7" top="0.75" bottom="0.75" header="0.3" footer="0.3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8"/>
  <sheetViews>
    <sheetView workbookViewId="0">
      <selection activeCell="E15" sqref="E15"/>
    </sheetView>
  </sheetViews>
  <sheetFormatPr defaultColWidth="9" defaultRowHeight="15"/>
  <cols>
    <col min="1" max="1" width="19.7109375" customWidth="1"/>
    <col min="2" max="2" width="10.85546875" customWidth="1"/>
    <col min="3" max="4" width="10.42578125" customWidth="1"/>
    <col min="5" max="5" width="12.28515625" customWidth="1"/>
    <col min="6" max="6" width="16" customWidth="1"/>
    <col min="7" max="7" width="8.5703125" customWidth="1"/>
    <col min="8" max="8" width="8" customWidth="1"/>
  </cols>
  <sheetData>
    <row r="3" spans="1:14" ht="18.75">
      <c r="A3" s="99" t="s">
        <v>216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</row>
    <row r="4" spans="1:14" ht="15.75">
      <c r="A4" s="13"/>
      <c r="B4" s="13"/>
      <c r="C4" s="13"/>
      <c r="D4" s="13"/>
      <c r="E4" s="13"/>
      <c r="F4" s="13"/>
    </row>
    <row r="5" spans="1:14" ht="18.75" customHeight="1">
      <c r="A5" s="101" t="s">
        <v>217</v>
      </c>
      <c r="B5" s="22" t="s">
        <v>218</v>
      </c>
      <c r="C5" s="22" t="s">
        <v>219</v>
      </c>
      <c r="D5" s="25" t="s">
        <v>220</v>
      </c>
      <c r="E5" s="100" t="s">
        <v>221</v>
      </c>
      <c r="F5" s="100"/>
      <c r="G5" s="102" t="s">
        <v>6</v>
      </c>
      <c r="H5" s="102" t="s">
        <v>7</v>
      </c>
      <c r="I5" s="102" t="s">
        <v>8</v>
      </c>
      <c r="J5" s="102" t="s">
        <v>9</v>
      </c>
      <c r="K5" s="102" t="s">
        <v>10</v>
      </c>
      <c r="L5" s="102" t="s">
        <v>11</v>
      </c>
      <c r="M5" s="102" t="s">
        <v>12</v>
      </c>
      <c r="N5" s="102" t="s">
        <v>13</v>
      </c>
    </row>
    <row r="6" spans="1:14" ht="15.75">
      <c r="A6" s="101"/>
      <c r="B6" s="2" t="s">
        <v>222</v>
      </c>
      <c r="C6" s="2" t="s">
        <v>222</v>
      </c>
      <c r="D6" s="2" t="s">
        <v>222</v>
      </c>
      <c r="E6" s="4" t="s">
        <v>223</v>
      </c>
      <c r="F6" s="4" t="s">
        <v>224</v>
      </c>
      <c r="G6" s="103"/>
      <c r="H6" s="103"/>
      <c r="I6" s="103"/>
      <c r="J6" s="103"/>
      <c r="K6" s="103"/>
      <c r="L6" s="103"/>
      <c r="M6" s="103"/>
      <c r="N6" s="103"/>
    </row>
    <row r="7" spans="1:14" ht="15.75">
      <c r="A7" s="4">
        <v>1</v>
      </c>
      <c r="B7" s="5">
        <v>26.42</v>
      </c>
      <c r="C7" s="5">
        <v>31.75</v>
      </c>
      <c r="D7" s="5">
        <v>143.99</v>
      </c>
      <c r="E7" s="5">
        <v>959.24</v>
      </c>
      <c r="F7" s="6">
        <f>SUM(E7*100/E19)</f>
        <v>35.266176470588235</v>
      </c>
      <c r="G7" s="5">
        <v>0.24</v>
      </c>
      <c r="H7" s="5">
        <v>1.19</v>
      </c>
      <c r="I7" s="5">
        <v>114.38</v>
      </c>
      <c r="J7" s="5">
        <v>3.43</v>
      </c>
      <c r="K7" s="5">
        <v>552.29999999999995</v>
      </c>
      <c r="L7" s="5">
        <v>79.400000000000006</v>
      </c>
      <c r="M7" s="5">
        <v>463.4</v>
      </c>
      <c r="N7" s="5">
        <v>2.99</v>
      </c>
    </row>
    <row r="8" spans="1:14" ht="15.75">
      <c r="A8" s="4">
        <v>2</v>
      </c>
      <c r="B8" s="5">
        <v>45.34</v>
      </c>
      <c r="C8" s="5">
        <v>44.56</v>
      </c>
      <c r="D8" s="5">
        <v>112.24</v>
      </c>
      <c r="E8" s="5">
        <v>1006.42</v>
      </c>
      <c r="F8" s="6">
        <f>E8*100/E19</f>
        <v>37.000735294117646</v>
      </c>
      <c r="G8" s="5">
        <v>0.51</v>
      </c>
      <c r="H8" s="5">
        <v>2.93</v>
      </c>
      <c r="I8" s="5">
        <v>73.86</v>
      </c>
      <c r="J8" s="5">
        <v>29.1</v>
      </c>
      <c r="K8" s="5">
        <v>335.7</v>
      </c>
      <c r="L8" s="5">
        <v>379.1</v>
      </c>
      <c r="M8" s="5">
        <v>502.58</v>
      </c>
      <c r="N8" s="5">
        <v>7.2</v>
      </c>
    </row>
    <row r="9" spans="1:14" ht="15.75">
      <c r="A9" s="4">
        <v>3</v>
      </c>
      <c r="B9" s="5">
        <v>31.95</v>
      </c>
      <c r="C9" s="5">
        <v>29.38</v>
      </c>
      <c r="D9" s="5">
        <v>112.28</v>
      </c>
      <c r="E9" s="5">
        <v>834.4</v>
      </c>
      <c r="F9" s="6">
        <f>E9*100/E19</f>
        <v>30.676470588235293</v>
      </c>
      <c r="G9" s="5">
        <v>0.33</v>
      </c>
      <c r="H9" s="5">
        <v>3.9</v>
      </c>
      <c r="I9" s="5">
        <v>208.4</v>
      </c>
      <c r="J9" s="5">
        <v>41.67</v>
      </c>
      <c r="K9" s="5">
        <v>379.85</v>
      </c>
      <c r="L9" s="5">
        <v>189.42</v>
      </c>
      <c r="M9" s="5">
        <v>500.24</v>
      </c>
      <c r="N9" s="5">
        <v>4.8899999999999997</v>
      </c>
    </row>
    <row r="10" spans="1:14" ht="15.75">
      <c r="A10" s="4">
        <v>4</v>
      </c>
      <c r="B10" s="5">
        <v>27.8</v>
      </c>
      <c r="C10" s="5">
        <f>'3,4'!E27</f>
        <v>23.72</v>
      </c>
      <c r="D10" s="5">
        <f>'3,4'!F27</f>
        <v>107.47999999999999</v>
      </c>
      <c r="E10" s="5">
        <f>'3,4'!G27</f>
        <v>761.36</v>
      </c>
      <c r="F10" s="6">
        <f>E10*100/E19</f>
        <v>27.991176470588236</v>
      </c>
      <c r="G10" s="5">
        <f>'3,4'!I27</f>
        <v>0.20400000000000001</v>
      </c>
      <c r="H10" s="5">
        <f>'3,4'!J27</f>
        <v>0.55200000000000005</v>
      </c>
      <c r="I10" s="5">
        <v>109.31</v>
      </c>
      <c r="J10" s="5">
        <f>'3,4'!L27</f>
        <v>8.9499999999999993</v>
      </c>
      <c r="K10" s="5">
        <f>'3,4'!M27</f>
        <v>110</v>
      </c>
      <c r="L10" s="5">
        <f>'3,4'!N27</f>
        <v>76.8</v>
      </c>
      <c r="M10" s="5">
        <f>'3,4'!O27</f>
        <v>286.7</v>
      </c>
      <c r="N10" s="5">
        <f>'3,4'!P27</f>
        <v>5.28</v>
      </c>
    </row>
    <row r="11" spans="1:14" ht="15.75">
      <c r="A11" s="4">
        <v>5</v>
      </c>
      <c r="B11" s="5">
        <f>'5,6'!D10</f>
        <v>25.82</v>
      </c>
      <c r="C11" s="5">
        <f>'5,6'!E10</f>
        <v>32.06</v>
      </c>
      <c r="D11" s="5">
        <f>'5,6'!F10</f>
        <v>96.919999999999987</v>
      </c>
      <c r="E11" s="5">
        <f>'5,6'!G10</f>
        <v>771.4</v>
      </c>
      <c r="F11" s="6">
        <f>E11*100/E19</f>
        <v>28.360294117647058</v>
      </c>
      <c r="G11" s="5">
        <f>'5,6'!I10</f>
        <v>0.314</v>
      </c>
      <c r="H11" s="5">
        <f>'5,6'!J10</f>
        <v>5.6419999999999995</v>
      </c>
      <c r="I11" s="5">
        <f>'5,6'!K10</f>
        <v>465.56</v>
      </c>
      <c r="J11" s="5">
        <f>'5,6'!L10</f>
        <v>15.200000000000001</v>
      </c>
      <c r="K11" s="5">
        <f>'5,6'!M10</f>
        <v>148.49</v>
      </c>
      <c r="L11" s="5">
        <f>'5,6'!N10</f>
        <v>108.02999999999997</v>
      </c>
      <c r="M11" s="5">
        <f>'5,6'!O10</f>
        <v>372.64</v>
      </c>
      <c r="N11" s="5">
        <f>'5,6'!P10</f>
        <v>5.2</v>
      </c>
    </row>
    <row r="12" spans="1:14" ht="15.75">
      <c r="A12" s="4">
        <v>6</v>
      </c>
      <c r="B12" s="5">
        <f>'5,6'!D28</f>
        <v>28.29</v>
      </c>
      <c r="C12" s="5">
        <f>'5,6'!E28</f>
        <v>34.239999999999995</v>
      </c>
      <c r="D12" s="5">
        <f>'5,6'!F28</f>
        <v>74.680000000000007</v>
      </c>
      <c r="E12" s="5">
        <f>'5,6'!G28</f>
        <v>726.66</v>
      </c>
      <c r="F12" s="6">
        <f>E12*100/E19</f>
        <v>26.715441176470588</v>
      </c>
      <c r="G12" s="5">
        <f>'5,6'!I28</f>
        <v>0.42400000000000004</v>
      </c>
      <c r="H12" s="5">
        <f>'5,6'!J28</f>
        <v>8.9719999999999978</v>
      </c>
      <c r="I12" s="5">
        <f>'5,6'!K28</f>
        <v>2.88</v>
      </c>
      <c r="J12" s="5">
        <f>'5,6'!L28</f>
        <v>7.62</v>
      </c>
      <c r="K12" s="5">
        <f>'5,6'!M28</f>
        <v>255.5</v>
      </c>
      <c r="L12" s="5">
        <f>'5,6'!N28</f>
        <v>411.50000000000006</v>
      </c>
      <c r="M12" s="5">
        <f>'5,6'!O28</f>
        <v>136.80000000000001</v>
      </c>
      <c r="N12" s="5">
        <f>'5,6'!P28</f>
        <v>8.4</v>
      </c>
    </row>
    <row r="13" spans="1:14" ht="15.75">
      <c r="A13" s="4">
        <v>7</v>
      </c>
      <c r="B13" s="5">
        <f>'7,8'!D10</f>
        <v>28.62</v>
      </c>
      <c r="C13" s="5">
        <f>'7,8'!E10</f>
        <v>21.78</v>
      </c>
      <c r="D13" s="5">
        <f>'7,8'!F10</f>
        <v>107.46000000000001</v>
      </c>
      <c r="E13" s="5">
        <f>'7,8'!G10</f>
        <v>739.3</v>
      </c>
      <c r="F13" s="6">
        <f>E13*100/E19</f>
        <v>27.180147058823529</v>
      </c>
      <c r="G13" s="5">
        <f>'7,8'!I10</f>
        <v>0.39600000000000002</v>
      </c>
      <c r="H13" s="5">
        <f>'7,8'!J10</f>
        <v>0.34400000000000008</v>
      </c>
      <c r="I13" s="5">
        <f>'7,8'!K10</f>
        <v>199.04000000000002</v>
      </c>
      <c r="J13" s="5">
        <f>'7,8'!L10</f>
        <v>38.22</v>
      </c>
      <c r="K13" s="5">
        <f>'7,8'!M10</f>
        <v>142.49</v>
      </c>
      <c r="L13" s="5">
        <f>'7,8'!N10</f>
        <v>106.71</v>
      </c>
      <c r="M13" s="5">
        <f>'7,8'!O10</f>
        <v>363.58</v>
      </c>
      <c r="N13" s="5">
        <f>'7,8'!P10</f>
        <v>9.01</v>
      </c>
    </row>
    <row r="14" spans="1:14" ht="15.75">
      <c r="A14" s="4">
        <v>8</v>
      </c>
      <c r="B14" s="5">
        <f>'7,8'!D29</f>
        <v>24.1</v>
      </c>
      <c r="C14" s="5">
        <f>'7,8'!E29</f>
        <v>22.919999999999998</v>
      </c>
      <c r="D14" s="5">
        <f>'7,8'!F29</f>
        <v>94.61999999999999</v>
      </c>
      <c r="E14" s="5">
        <f>'7,8'!G29</f>
        <v>676.12</v>
      </c>
      <c r="F14" s="6">
        <f>E14*100/E19</f>
        <v>24.857352941176469</v>
      </c>
      <c r="G14" s="5">
        <f>'7,8'!I29</f>
        <v>0.48200000000000004</v>
      </c>
      <c r="H14" s="5">
        <f>'7,8'!J29</f>
        <v>0.57600000000000007</v>
      </c>
      <c r="I14" s="5">
        <f>'7,8'!K29</f>
        <v>394.36</v>
      </c>
      <c r="J14" s="5">
        <f>'7,8'!L29</f>
        <v>26.83</v>
      </c>
      <c r="K14" s="5">
        <f>'7,8'!M29</f>
        <v>400.72</v>
      </c>
      <c r="L14" s="5">
        <f>'7,8'!N29</f>
        <v>151.35</v>
      </c>
      <c r="M14" s="5">
        <f>'7,8'!O29</f>
        <v>567.4</v>
      </c>
      <c r="N14" s="5">
        <f>'7,8'!P29</f>
        <v>6.0799999999999992</v>
      </c>
    </row>
    <row r="15" spans="1:14" ht="15.75">
      <c r="A15" s="4">
        <v>9</v>
      </c>
      <c r="B15" s="5">
        <v>28.59</v>
      </c>
      <c r="C15" s="5">
        <v>37.5</v>
      </c>
      <c r="D15" s="5">
        <v>117.52</v>
      </c>
      <c r="E15" s="5">
        <v>738.74</v>
      </c>
      <c r="F15" s="6">
        <f>E15*100/E19</f>
        <v>27.159558823529412</v>
      </c>
      <c r="G15" s="5">
        <v>2.15</v>
      </c>
      <c r="H15" s="5">
        <v>0.44</v>
      </c>
      <c r="I15" s="5">
        <v>88.32</v>
      </c>
      <c r="J15" s="5">
        <v>11.91</v>
      </c>
      <c r="K15" s="5">
        <v>752.62</v>
      </c>
      <c r="L15" s="5">
        <v>89.79</v>
      </c>
      <c r="M15" s="5">
        <v>518.65</v>
      </c>
      <c r="N15" s="5">
        <v>4.55</v>
      </c>
    </row>
    <row r="16" spans="1:14" ht="15.75">
      <c r="A16" s="4">
        <v>10</v>
      </c>
      <c r="B16" s="5">
        <f>'9,10'!D26</f>
        <v>23.33</v>
      </c>
      <c r="C16" s="5">
        <f>'9,10'!E26</f>
        <v>18.45</v>
      </c>
      <c r="D16" s="5">
        <f>'9,10'!F26</f>
        <v>87.2</v>
      </c>
      <c r="E16" s="5">
        <f>'9,10'!G26</f>
        <v>624.76</v>
      </c>
      <c r="F16" s="6">
        <f>E16*100/E19</f>
        <v>22.969117647058823</v>
      </c>
      <c r="G16" s="5">
        <f>'9,10'!I26</f>
        <v>0.28799999999999998</v>
      </c>
      <c r="H16" s="5">
        <f>'9,10'!J26</f>
        <v>0.29500000000000004</v>
      </c>
      <c r="I16" s="5">
        <f>'9,10'!K26</f>
        <v>36.299999999999997</v>
      </c>
      <c r="J16" s="5">
        <f>'9,10'!L26</f>
        <v>19.63</v>
      </c>
      <c r="K16" s="5">
        <f>'9,10'!M26</f>
        <v>114.47999999999999</v>
      </c>
      <c r="L16" s="5">
        <f>'9,10'!N26</f>
        <v>114.75999999999999</v>
      </c>
      <c r="M16" s="5">
        <f>'9,10'!O26</f>
        <v>345.87</v>
      </c>
      <c r="N16" s="5">
        <f>'9,10'!P26</f>
        <v>6.1</v>
      </c>
    </row>
    <row r="17" spans="1:14" ht="15.75">
      <c r="A17" s="4" t="s">
        <v>225</v>
      </c>
      <c r="B17" s="5">
        <f t="shared" ref="B17:G17" si="0">SUM(B7:B16)</f>
        <v>290.26</v>
      </c>
      <c r="C17" s="5">
        <f t="shared" si="0"/>
        <v>296.35999999999996</v>
      </c>
      <c r="D17" s="5">
        <f t="shared" si="0"/>
        <v>1054.3899999999999</v>
      </c>
      <c r="E17" s="5">
        <f t="shared" si="0"/>
        <v>7838.4</v>
      </c>
      <c r="F17" s="6">
        <f t="shared" si="0"/>
        <v>288.17647058823536</v>
      </c>
      <c r="G17" s="5">
        <f t="shared" si="0"/>
        <v>5.338000000000001</v>
      </c>
      <c r="H17" s="5">
        <f t="shared" ref="H17:N17" si="1">SUM(H7:H16)</f>
        <v>24.841000000000001</v>
      </c>
      <c r="I17" s="5">
        <f t="shared" si="1"/>
        <v>1692.4099999999999</v>
      </c>
      <c r="J17" s="5">
        <f t="shared" si="1"/>
        <v>202.55999999999997</v>
      </c>
      <c r="K17" s="5">
        <f t="shared" si="1"/>
        <v>3192.15</v>
      </c>
      <c r="L17" s="5">
        <f t="shared" si="1"/>
        <v>1706.86</v>
      </c>
      <c r="M17" s="5">
        <f t="shared" si="1"/>
        <v>4057.86</v>
      </c>
      <c r="N17" s="5">
        <f t="shared" si="1"/>
        <v>59.699999999999996</v>
      </c>
    </row>
    <row r="18" spans="1:14" ht="15.75">
      <c r="A18" s="4" t="s">
        <v>226</v>
      </c>
      <c r="B18" s="26">
        <f t="shared" ref="B18:G18" si="2">SUM(B17/10)</f>
        <v>29.026</v>
      </c>
      <c r="C18" s="26">
        <f t="shared" si="2"/>
        <v>29.635999999999996</v>
      </c>
      <c r="D18" s="26">
        <f t="shared" si="2"/>
        <v>105.43899999999999</v>
      </c>
      <c r="E18" s="26">
        <f t="shared" si="2"/>
        <v>783.83999999999992</v>
      </c>
      <c r="F18" s="9">
        <f t="shared" si="2"/>
        <v>28.817647058823535</v>
      </c>
      <c r="G18" s="26">
        <f t="shared" si="2"/>
        <v>0.53380000000000005</v>
      </c>
      <c r="H18" s="26">
        <f t="shared" ref="H18:N18" si="3">H17/10</f>
        <v>2.4841000000000002</v>
      </c>
      <c r="I18" s="26">
        <f t="shared" si="3"/>
        <v>169.24099999999999</v>
      </c>
      <c r="J18" s="26">
        <f t="shared" si="3"/>
        <v>20.255999999999997</v>
      </c>
      <c r="K18" s="26">
        <f t="shared" si="3"/>
        <v>319.21500000000003</v>
      </c>
      <c r="L18" s="26">
        <f t="shared" si="3"/>
        <v>170.68599999999998</v>
      </c>
      <c r="M18" s="26">
        <f t="shared" si="3"/>
        <v>405.786</v>
      </c>
      <c r="N18" s="26">
        <f t="shared" si="3"/>
        <v>5.97</v>
      </c>
    </row>
    <row r="19" spans="1:14" ht="15.75">
      <c r="A19" s="4" t="s">
        <v>227</v>
      </c>
      <c r="B19" s="4">
        <v>90</v>
      </c>
      <c r="C19" s="4">
        <v>92</v>
      </c>
      <c r="D19" s="4">
        <v>383</v>
      </c>
      <c r="E19" s="4">
        <v>2720</v>
      </c>
      <c r="F19" s="6" t="s">
        <v>228</v>
      </c>
      <c r="G19" s="4">
        <v>1.4</v>
      </c>
      <c r="H19" s="4">
        <v>1.6</v>
      </c>
      <c r="I19" s="4">
        <v>900</v>
      </c>
      <c r="J19" s="4">
        <v>70</v>
      </c>
      <c r="K19" s="4">
        <v>1200</v>
      </c>
      <c r="L19" s="4">
        <v>300</v>
      </c>
      <c r="M19" s="4">
        <v>1200</v>
      </c>
      <c r="N19" s="4">
        <v>18</v>
      </c>
    </row>
    <row r="20" spans="1:14" ht="15.75">
      <c r="A20" s="27" t="s">
        <v>229</v>
      </c>
      <c r="B20" s="5">
        <f>SUM(B7:B11)</f>
        <v>157.33000000000001</v>
      </c>
      <c r="C20" s="5">
        <f t="shared" ref="C20:E20" si="4">SUM(C7:C11)</f>
        <v>161.47</v>
      </c>
      <c r="D20" s="5">
        <f t="shared" si="4"/>
        <v>572.91</v>
      </c>
      <c r="E20" s="5">
        <f t="shared" si="4"/>
        <v>4332.82</v>
      </c>
      <c r="F20" s="16">
        <f t="shared" ref="F20:N20" si="5">SUM(F7:F11)</f>
        <v>159.29485294117649</v>
      </c>
      <c r="G20" s="28">
        <f t="shared" si="5"/>
        <v>1.5980000000000001</v>
      </c>
      <c r="H20" s="29">
        <f t="shared" si="5"/>
        <v>14.213999999999999</v>
      </c>
      <c r="I20" s="29">
        <f t="shared" si="5"/>
        <v>971.51</v>
      </c>
      <c r="J20" s="29">
        <f t="shared" si="5"/>
        <v>98.350000000000009</v>
      </c>
      <c r="K20" s="29">
        <f t="shared" si="5"/>
        <v>1526.34</v>
      </c>
      <c r="L20" s="29">
        <f t="shared" si="5"/>
        <v>832.74999999999989</v>
      </c>
      <c r="M20" s="29">
        <f t="shared" si="5"/>
        <v>2125.56</v>
      </c>
      <c r="N20" s="29">
        <f t="shared" si="5"/>
        <v>25.560000000000002</v>
      </c>
    </row>
    <row r="21" spans="1:14" ht="15.75">
      <c r="A21" s="30" t="s">
        <v>230</v>
      </c>
      <c r="B21" s="31">
        <f>SUM(B20/5*100/B19)</f>
        <v>34.962222222222223</v>
      </c>
      <c r="C21" s="31">
        <f t="shared" ref="C21:E21" si="6">SUM(C20/5*100/C19)</f>
        <v>35.102173913043472</v>
      </c>
      <c r="D21" s="31">
        <f t="shared" si="6"/>
        <v>29.916971279373364</v>
      </c>
      <c r="E21" s="31">
        <f t="shared" si="6"/>
        <v>31.858970588235291</v>
      </c>
      <c r="F21" s="19">
        <f>SUM(F20/5)</f>
        <v>31.858970588235298</v>
      </c>
      <c r="G21" s="19">
        <f t="shared" ref="G21:N21" si="7">SUM(G20/5*100/G19)</f>
        <v>22.828571428571429</v>
      </c>
      <c r="H21" s="19">
        <f t="shared" si="7"/>
        <v>177.67499999999998</v>
      </c>
      <c r="I21" s="19">
        <f t="shared" si="7"/>
        <v>21.589111111111112</v>
      </c>
      <c r="J21" s="19">
        <f t="shared" si="7"/>
        <v>28.100000000000005</v>
      </c>
      <c r="K21" s="19">
        <f t="shared" si="7"/>
        <v>25.438999999999997</v>
      </c>
      <c r="L21" s="19">
        <f t="shared" si="7"/>
        <v>55.516666666666666</v>
      </c>
      <c r="M21" s="19">
        <f t="shared" si="7"/>
        <v>35.425999999999995</v>
      </c>
      <c r="N21" s="19">
        <f t="shared" si="7"/>
        <v>28.4</v>
      </c>
    </row>
    <row r="22" spans="1:14" ht="15.75">
      <c r="A22" s="23" t="s">
        <v>231</v>
      </c>
      <c r="B22" s="5">
        <f>SUM(B12:B16)</f>
        <v>132.93</v>
      </c>
      <c r="C22" s="5">
        <f t="shared" ref="C22:E22" si="8">SUM(C12:C16)</f>
        <v>134.88999999999999</v>
      </c>
      <c r="D22" s="5">
        <f t="shared" si="8"/>
        <v>481.47999999999996</v>
      </c>
      <c r="E22" s="5">
        <f t="shared" si="8"/>
        <v>3505.58</v>
      </c>
      <c r="F22" s="16">
        <f t="shared" ref="F22:N22" si="9">SUM(F12:F16)</f>
        <v>128.88161764705882</v>
      </c>
      <c r="G22" s="28">
        <f t="shared" si="9"/>
        <v>3.7399999999999998</v>
      </c>
      <c r="H22" s="29">
        <f t="shared" si="9"/>
        <v>10.626999999999997</v>
      </c>
      <c r="I22" s="29">
        <f t="shared" si="9"/>
        <v>720.89999999999986</v>
      </c>
      <c r="J22" s="29">
        <f t="shared" si="9"/>
        <v>104.20999999999998</v>
      </c>
      <c r="K22" s="29">
        <f t="shared" si="9"/>
        <v>1665.81</v>
      </c>
      <c r="L22" s="29">
        <f t="shared" si="9"/>
        <v>874.11</v>
      </c>
      <c r="M22" s="29">
        <f t="shared" si="9"/>
        <v>1932.2999999999997</v>
      </c>
      <c r="N22" s="29">
        <f t="shared" si="9"/>
        <v>34.14</v>
      </c>
    </row>
    <row r="23" spans="1:14" ht="15.75">
      <c r="A23" s="30" t="s">
        <v>230</v>
      </c>
      <c r="B23" s="31">
        <f>SUM(B22/5*100/B19)</f>
        <v>29.540000000000003</v>
      </c>
      <c r="C23" s="31">
        <f t="shared" ref="C23:E23" si="10">SUM(C22/5*100/C19)</f>
        <v>29.323913043478257</v>
      </c>
      <c r="D23" s="31">
        <f t="shared" si="10"/>
        <v>25.142558746736288</v>
      </c>
      <c r="E23" s="31">
        <f t="shared" si="10"/>
        <v>25.776323529411766</v>
      </c>
      <c r="F23" s="19">
        <f>SUM(F22/5)</f>
        <v>25.776323529411762</v>
      </c>
      <c r="G23" s="19">
        <f t="shared" ref="G23:N23" si="11">SUM(G22/5*100/G19)</f>
        <v>53.428571428571431</v>
      </c>
      <c r="H23" s="19">
        <f t="shared" si="11"/>
        <v>132.83749999999998</v>
      </c>
      <c r="I23" s="19">
        <f t="shared" si="11"/>
        <v>16.02</v>
      </c>
      <c r="J23" s="19">
        <f t="shared" si="11"/>
        <v>29.774285714285707</v>
      </c>
      <c r="K23" s="19">
        <f t="shared" si="11"/>
        <v>27.763499999999997</v>
      </c>
      <c r="L23" s="19">
        <f t="shared" si="11"/>
        <v>58.274000000000001</v>
      </c>
      <c r="M23" s="19">
        <f t="shared" si="11"/>
        <v>32.204999999999991</v>
      </c>
      <c r="N23" s="19">
        <f t="shared" si="11"/>
        <v>37.933333333333337</v>
      </c>
    </row>
    <row r="25" spans="1:14">
      <c r="G25" s="32"/>
    </row>
    <row r="28" spans="1:14">
      <c r="G28" s="32"/>
    </row>
  </sheetData>
  <mergeCells count="11">
    <mergeCell ref="A3:N3"/>
    <mergeCell ref="E5:F5"/>
    <mergeCell ref="A5:A6"/>
    <mergeCell ref="G5:G6"/>
    <mergeCell ref="H5:H6"/>
    <mergeCell ref="I5:I6"/>
    <mergeCell ref="J5:J6"/>
    <mergeCell ref="K5:K6"/>
    <mergeCell ref="L5:L6"/>
    <mergeCell ref="M5:M6"/>
    <mergeCell ref="N5:N6"/>
  </mergeCells>
  <pageMargins left="0.7" right="0.7" top="0.75" bottom="0.75" header="0.3" footer="0.3"/>
  <pageSetup paperSize="9" scale="78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3"/>
  <sheetViews>
    <sheetView topLeftCell="A2" workbookViewId="0">
      <selection activeCell="C16" sqref="C16"/>
    </sheetView>
  </sheetViews>
  <sheetFormatPr defaultColWidth="9" defaultRowHeight="15"/>
  <cols>
    <col min="1" max="1" width="22.7109375" customWidth="1"/>
    <col min="2" max="2" width="9.5703125" customWidth="1"/>
    <col min="3" max="4" width="10.140625" customWidth="1"/>
    <col min="5" max="5" width="10.85546875" customWidth="1"/>
    <col min="6" max="6" width="16.5703125" customWidth="1"/>
    <col min="7" max="7" width="8" customWidth="1"/>
    <col min="8" max="8" width="8.140625" customWidth="1"/>
    <col min="10" max="10" width="8.28515625" customWidth="1"/>
  </cols>
  <sheetData>
    <row r="3" spans="1:14" ht="18.75">
      <c r="A3" s="99" t="s">
        <v>232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</row>
    <row r="4" spans="1:14">
      <c r="A4" s="1"/>
      <c r="B4" s="1"/>
      <c r="C4" s="1"/>
      <c r="D4" s="1"/>
      <c r="E4" s="1"/>
      <c r="F4" s="1"/>
    </row>
    <row r="5" spans="1:14" ht="15.75" customHeight="1">
      <c r="A5" s="101" t="s">
        <v>217</v>
      </c>
      <c r="B5" s="22" t="s">
        <v>218</v>
      </c>
      <c r="C5" s="22" t="s">
        <v>16</v>
      </c>
      <c r="D5" s="22" t="s">
        <v>17</v>
      </c>
      <c r="E5" s="100" t="s">
        <v>221</v>
      </c>
      <c r="F5" s="100"/>
      <c r="G5" s="102" t="s">
        <v>6</v>
      </c>
      <c r="H5" s="102" t="s">
        <v>7</v>
      </c>
      <c r="I5" s="102" t="s">
        <v>8</v>
      </c>
      <c r="J5" s="102" t="s">
        <v>9</v>
      </c>
      <c r="K5" s="102" t="s">
        <v>10</v>
      </c>
      <c r="L5" s="102" t="s">
        <v>11</v>
      </c>
      <c r="M5" s="102" t="s">
        <v>12</v>
      </c>
      <c r="N5" s="102" t="s">
        <v>13</v>
      </c>
    </row>
    <row r="6" spans="1:14" ht="15.75">
      <c r="A6" s="101"/>
      <c r="B6" s="2" t="s">
        <v>233</v>
      </c>
      <c r="C6" s="2" t="s">
        <v>233</v>
      </c>
      <c r="D6" s="2" t="s">
        <v>233</v>
      </c>
      <c r="E6" s="4" t="s">
        <v>234</v>
      </c>
      <c r="F6" s="4" t="s">
        <v>235</v>
      </c>
      <c r="G6" s="103"/>
      <c r="H6" s="103"/>
      <c r="I6" s="103"/>
      <c r="J6" s="103"/>
      <c r="K6" s="103"/>
      <c r="L6" s="103"/>
      <c r="M6" s="103"/>
      <c r="N6" s="103"/>
    </row>
    <row r="7" spans="1:14" ht="15.75">
      <c r="A7" s="4">
        <v>1</v>
      </c>
      <c r="B7" s="5">
        <v>38.5</v>
      </c>
      <c r="C7" s="5">
        <v>33.090000000000003</v>
      </c>
      <c r="D7" s="5">
        <v>172.48</v>
      </c>
      <c r="E7" s="5">
        <v>1066.99</v>
      </c>
      <c r="F7" s="6">
        <f>SUM(E7*100/E19)</f>
        <v>39.227573529411764</v>
      </c>
      <c r="G7" s="5">
        <f>'1,2'!I22</f>
        <v>3.2000000000000001E-2</v>
      </c>
      <c r="H7" s="5">
        <f>'1,2'!J22</f>
        <v>0.02</v>
      </c>
      <c r="I7" s="5">
        <f>'1,2'!K22</f>
        <v>4</v>
      </c>
      <c r="J7" s="5">
        <f>'1,2'!L22</f>
        <v>0</v>
      </c>
      <c r="K7" s="5">
        <f>'1,2'!M22</f>
        <v>11.6</v>
      </c>
      <c r="L7" s="5">
        <f>'1,2'!N22</f>
        <v>8</v>
      </c>
      <c r="M7" s="5">
        <f>'1,2'!O22</f>
        <v>36</v>
      </c>
      <c r="N7" s="5">
        <f>'1,2'!P22</f>
        <v>0.84</v>
      </c>
    </row>
    <row r="8" spans="1:14" ht="15.75">
      <c r="A8" s="4">
        <v>2</v>
      </c>
      <c r="B8" s="5">
        <v>37.33</v>
      </c>
      <c r="C8" s="5">
        <v>31.07</v>
      </c>
      <c r="D8" s="5">
        <v>112.84</v>
      </c>
      <c r="E8" s="5">
        <v>866.21</v>
      </c>
      <c r="F8" s="6">
        <f>E8*100/E19</f>
        <v>31.845955882352943</v>
      </c>
      <c r="G8" s="5">
        <f>'1,2'!I43</f>
        <v>4.3999999999999997E-2</v>
      </c>
      <c r="H8" s="5">
        <f>'1,2'!J43</f>
        <v>3.3000000000000002E-2</v>
      </c>
      <c r="I8" s="5">
        <f>'1,2'!K43</f>
        <v>0</v>
      </c>
      <c r="J8" s="5">
        <f>'1,2'!L43</f>
        <v>11</v>
      </c>
      <c r="K8" s="5">
        <f>'1,2'!M43</f>
        <v>8.8000000000000007</v>
      </c>
      <c r="L8" s="5">
        <f>'1,2'!N43</f>
        <v>48.4</v>
      </c>
      <c r="M8" s="5">
        <f>'1,2'!O43</f>
        <v>30.2</v>
      </c>
      <c r="N8" s="5">
        <f>'1,2'!P43</f>
        <v>0.66</v>
      </c>
    </row>
    <row r="9" spans="1:14" ht="15.75">
      <c r="A9" s="4">
        <v>3</v>
      </c>
      <c r="B9" s="5">
        <v>35.19</v>
      </c>
      <c r="C9" s="5">
        <v>56.55</v>
      </c>
      <c r="D9" s="5">
        <v>122.26</v>
      </c>
      <c r="E9" s="5">
        <v>1132.8499999999999</v>
      </c>
      <c r="F9" s="6">
        <f>E9*100/E19</f>
        <v>41.648897058823522</v>
      </c>
      <c r="G9" s="5">
        <f>'3,4'!I19</f>
        <v>0.04</v>
      </c>
      <c r="H9" s="5">
        <f>'3,4'!J19</f>
        <v>0.26</v>
      </c>
      <c r="I9" s="5">
        <f>'3,4'!K19</f>
        <v>54</v>
      </c>
      <c r="J9" s="5">
        <f>'3,4'!L19</f>
        <v>0.23</v>
      </c>
      <c r="K9" s="5">
        <f>'3,4'!M19</f>
        <v>313.60000000000002</v>
      </c>
      <c r="L9" s="5">
        <f>'3,4'!N19</f>
        <v>23.58</v>
      </c>
      <c r="M9" s="5">
        <f>'3,4'!O19</f>
        <v>220.75</v>
      </c>
      <c r="N9" s="5">
        <f>'3,4'!P19</f>
        <v>0.65</v>
      </c>
    </row>
    <row r="10" spans="1:14" ht="15.75">
      <c r="A10" s="4">
        <v>4</v>
      </c>
      <c r="B10" s="5">
        <f>'3,4'!D36</f>
        <v>31.729999999999997</v>
      </c>
      <c r="C10" s="5">
        <f>'3,4'!E36</f>
        <v>48.670000000000009</v>
      </c>
      <c r="D10" s="5">
        <f>'3,4'!F36</f>
        <v>154.44</v>
      </c>
      <c r="E10" s="5">
        <f>'3,4'!G36</f>
        <v>1208.3100000000002</v>
      </c>
      <c r="F10" s="6">
        <f>E10*100/E19</f>
        <v>44.423161764705888</v>
      </c>
      <c r="G10" s="5">
        <f>'3,4'!I36</f>
        <v>0.50700000000000012</v>
      </c>
      <c r="H10" s="5">
        <f>'3,4'!J36</f>
        <v>0.63650000000000007</v>
      </c>
      <c r="I10" s="5">
        <f>'3,4'!K36</f>
        <v>497.2</v>
      </c>
      <c r="J10" s="5">
        <f>'3,4'!L36</f>
        <v>69.37</v>
      </c>
      <c r="K10" s="5">
        <f>'3,4'!M36</f>
        <v>504.98</v>
      </c>
      <c r="L10" s="5">
        <f>'3,4'!N36</f>
        <v>173.05999999999997</v>
      </c>
      <c r="M10" s="5">
        <f>'3,4'!O36</f>
        <v>632.62</v>
      </c>
      <c r="N10" s="5">
        <f>'3,4'!P36</f>
        <v>8.4599999999999991</v>
      </c>
    </row>
    <row r="11" spans="1:14" ht="15.75">
      <c r="A11" s="4">
        <v>5</v>
      </c>
      <c r="B11" s="5">
        <f>'5,6'!D17</f>
        <v>37.42</v>
      </c>
      <c r="C11" s="5">
        <f>'5,6'!E17</f>
        <v>41.300000000000004</v>
      </c>
      <c r="D11" s="5">
        <f>'5,6'!F17</f>
        <v>137.32</v>
      </c>
      <c r="E11" s="5">
        <f>'5,6'!G17</f>
        <v>1040.4099999999999</v>
      </c>
      <c r="F11" s="6">
        <f>E11*100/E19</f>
        <v>38.250367647058816</v>
      </c>
      <c r="G11" s="5">
        <f>'5,6'!I17</f>
        <v>0.34800000000000003</v>
      </c>
      <c r="H11" s="5">
        <f>'5,6'!J17</f>
        <v>0.51050000000000006</v>
      </c>
      <c r="I11" s="5">
        <f>'5,6'!K17</f>
        <v>366.24</v>
      </c>
      <c r="J11" s="5">
        <f>'5,6'!L17</f>
        <v>19.32</v>
      </c>
      <c r="K11" s="5">
        <f>'5,6'!M17</f>
        <v>442.22</v>
      </c>
      <c r="L11" s="5">
        <f>'5,6'!N17</f>
        <v>179.57999999999998</v>
      </c>
      <c r="M11" s="5">
        <f>'5,6'!O17</f>
        <v>584.61</v>
      </c>
      <c r="N11" s="5">
        <f>'5,6'!P17</f>
        <v>5.8000000000000007</v>
      </c>
    </row>
    <row r="12" spans="1:14" ht="15.75">
      <c r="A12" s="4">
        <v>6</v>
      </c>
      <c r="B12" s="5">
        <f>'5,6'!D37</f>
        <v>37.46</v>
      </c>
      <c r="C12" s="5">
        <f>'5,6'!E37</f>
        <v>31.580000000000002</v>
      </c>
      <c r="D12" s="5">
        <f>'5,6'!F37</f>
        <v>132.18</v>
      </c>
      <c r="E12" s="5">
        <f>'5,6'!G37</f>
        <v>957.71</v>
      </c>
      <c r="F12" s="6">
        <f>E12*100/E19</f>
        <v>35.209926470588236</v>
      </c>
      <c r="G12" s="5">
        <f>'5,6'!I37</f>
        <v>0.39500000000000002</v>
      </c>
      <c r="H12" s="5">
        <f>'5,6'!J37</f>
        <v>0.32550000000000001</v>
      </c>
      <c r="I12" s="5">
        <f>'5,6'!K37</f>
        <v>318.95</v>
      </c>
      <c r="J12" s="5">
        <f>'5,6'!L37</f>
        <v>80.78</v>
      </c>
      <c r="K12" s="5">
        <f>'5,6'!M37</f>
        <v>370.65000000000003</v>
      </c>
      <c r="L12" s="5">
        <f>'5,6'!N37</f>
        <v>115.22</v>
      </c>
      <c r="M12" s="5">
        <f>'5,6'!O37</f>
        <v>599.70999999999992</v>
      </c>
      <c r="N12" s="5">
        <f>'5,6'!P37</f>
        <v>8.2900000000000009</v>
      </c>
    </row>
    <row r="13" spans="1:14" ht="15.75">
      <c r="A13" s="4">
        <v>7</v>
      </c>
      <c r="B13" s="5">
        <f>'7,8'!D17</f>
        <v>41.44</v>
      </c>
      <c r="C13" s="5">
        <f>'7,8'!E17</f>
        <v>35.869999999999997</v>
      </c>
      <c r="D13" s="5">
        <f>'7,8'!F17</f>
        <v>139.87</v>
      </c>
      <c r="E13" s="5">
        <f>'7,8'!G17</f>
        <v>992.01</v>
      </c>
      <c r="F13" s="6">
        <f>E13*100/E19</f>
        <v>36.470955882352939</v>
      </c>
      <c r="G13" s="5">
        <f>'7,8'!I17</f>
        <v>0.33200000000000002</v>
      </c>
      <c r="H13" s="5">
        <f>'7,8'!J17</f>
        <v>0.60250000000000004</v>
      </c>
      <c r="I13" s="5">
        <f>'7,8'!K17</f>
        <v>1414.7</v>
      </c>
      <c r="J13" s="5">
        <f>'7,8'!L17</f>
        <v>6.3299999999999992</v>
      </c>
      <c r="K13" s="5">
        <f>'7,8'!M17</f>
        <v>631.61</v>
      </c>
      <c r="L13" s="5">
        <f>'7,8'!N17</f>
        <v>144.54000000000002</v>
      </c>
      <c r="M13" s="5">
        <f>'7,8'!O17</f>
        <v>644.59</v>
      </c>
      <c r="N13" s="5">
        <f>'7,8'!P17</f>
        <v>5.43</v>
      </c>
    </row>
    <row r="14" spans="1:14" ht="15.75">
      <c r="A14" s="4">
        <v>8</v>
      </c>
      <c r="B14" s="5">
        <f>'7,8'!D38</f>
        <v>50.94</v>
      </c>
      <c r="C14" s="5">
        <f>'7,8'!E38</f>
        <v>45.83</v>
      </c>
      <c r="D14" s="5">
        <f>'7,8'!F38</f>
        <v>107.82000000000001</v>
      </c>
      <c r="E14" s="5">
        <f>'7,8'!G38</f>
        <v>1010.06</v>
      </c>
      <c r="F14" s="6">
        <f>E14*100/E19</f>
        <v>37.13455882352941</v>
      </c>
      <c r="G14" s="5">
        <f>'7,8'!I38</f>
        <v>0.51900000000000002</v>
      </c>
      <c r="H14" s="5">
        <f>'7,8'!J38</f>
        <v>2.8475000000000001</v>
      </c>
      <c r="I14" s="5">
        <f>'7,8'!K38</f>
        <v>352.7</v>
      </c>
      <c r="J14" s="5">
        <f>'7,8'!L38</f>
        <v>40</v>
      </c>
      <c r="K14" s="5">
        <f>'7,8'!M38</f>
        <v>402.97</v>
      </c>
      <c r="L14" s="5">
        <f>'7,8'!N38</f>
        <v>483.7</v>
      </c>
      <c r="M14" s="5">
        <f>'7,8'!O38</f>
        <v>376.79</v>
      </c>
      <c r="N14" s="5">
        <f>'7,8'!P38</f>
        <v>9.17</v>
      </c>
    </row>
    <row r="15" spans="1:14" ht="15.75">
      <c r="A15" s="4">
        <v>9</v>
      </c>
      <c r="B15" s="5">
        <v>31.02</v>
      </c>
      <c r="C15" s="5">
        <v>31.97</v>
      </c>
      <c r="D15" s="5">
        <v>128.62</v>
      </c>
      <c r="E15" s="5">
        <v>920.51</v>
      </c>
      <c r="F15" s="6">
        <f>E15*100/E19</f>
        <v>33.842279411764707</v>
      </c>
      <c r="G15" s="5">
        <f>'9,10'!I18</f>
        <v>0.06</v>
      </c>
      <c r="H15" s="5">
        <f>'9,10'!J18</f>
        <v>0.25</v>
      </c>
      <c r="I15" s="5">
        <f>'9,10'!K18</f>
        <v>26.49</v>
      </c>
      <c r="J15" s="5">
        <f>'9,10'!L18</f>
        <v>1.04</v>
      </c>
      <c r="K15" s="5">
        <f>'9,10'!M18</f>
        <v>273.74</v>
      </c>
      <c r="L15" s="5">
        <f>'9,10'!N18</f>
        <v>42</v>
      </c>
      <c r="M15" s="5">
        <f>'9,10'!O18</f>
        <v>184</v>
      </c>
      <c r="N15" s="5">
        <f>'9,10'!P18</f>
        <v>1.17</v>
      </c>
    </row>
    <row r="16" spans="1:14" ht="15.75">
      <c r="A16" s="4">
        <v>10</v>
      </c>
      <c r="B16" s="5">
        <f>'9,10'!D34</f>
        <v>34.42</v>
      </c>
      <c r="C16" s="5">
        <f>'9,10'!E34</f>
        <v>39.770000000000003</v>
      </c>
      <c r="D16" s="5">
        <f>'9,10'!F34</f>
        <v>156.22</v>
      </c>
      <c r="E16" s="5">
        <f>'9,10'!G34</f>
        <v>1120.4100000000001</v>
      </c>
      <c r="F16" s="6">
        <f>E16*100/E19</f>
        <v>41.191544117647062</v>
      </c>
      <c r="G16" s="5">
        <f>'9,10'!I34</f>
        <v>0.4</v>
      </c>
      <c r="H16" s="5">
        <f>'9,10'!J34</f>
        <v>4.8764999999999992</v>
      </c>
      <c r="I16" s="5">
        <f>'9,10'!K34</f>
        <v>205.07999999999998</v>
      </c>
      <c r="J16" s="5">
        <f>'9,10'!L34</f>
        <v>14.43</v>
      </c>
      <c r="K16" s="5">
        <f>'9,10'!M34</f>
        <v>408.56000000000006</v>
      </c>
      <c r="L16" s="5">
        <f>'9,10'!N34</f>
        <v>139.11000000000001</v>
      </c>
      <c r="M16" s="5">
        <f>'9,10'!O34</f>
        <v>573.87</v>
      </c>
      <c r="N16" s="5">
        <f>'9,10'!P34</f>
        <v>7.43</v>
      </c>
    </row>
    <row r="17" spans="1:14" ht="15.75">
      <c r="A17" s="4" t="s">
        <v>225</v>
      </c>
      <c r="B17" s="5">
        <f t="shared" ref="B17:N17" si="0">SUM(B7:B16)</f>
        <v>375.45000000000005</v>
      </c>
      <c r="C17" s="5">
        <f t="shared" si="0"/>
        <v>395.69999999999993</v>
      </c>
      <c r="D17" s="5">
        <f t="shared" si="0"/>
        <v>1364.05</v>
      </c>
      <c r="E17" s="5">
        <f t="shared" si="0"/>
        <v>10315.470000000001</v>
      </c>
      <c r="F17" s="6">
        <f t="shared" si="0"/>
        <v>379.24522058823533</v>
      </c>
      <c r="G17" s="5">
        <f t="shared" si="0"/>
        <v>2.677</v>
      </c>
      <c r="H17" s="5">
        <f t="shared" si="0"/>
        <v>10.361999999999998</v>
      </c>
      <c r="I17" s="5">
        <f t="shared" si="0"/>
        <v>3239.3599999999997</v>
      </c>
      <c r="J17" s="5">
        <f t="shared" si="0"/>
        <v>242.50000000000003</v>
      </c>
      <c r="K17" s="5">
        <f t="shared" si="0"/>
        <v>3368.73</v>
      </c>
      <c r="L17" s="5">
        <f t="shared" si="0"/>
        <v>1357.19</v>
      </c>
      <c r="M17" s="5">
        <f t="shared" si="0"/>
        <v>3883.14</v>
      </c>
      <c r="N17" s="5">
        <f t="shared" si="0"/>
        <v>47.900000000000006</v>
      </c>
    </row>
    <row r="18" spans="1:14" ht="15.75">
      <c r="A18" s="4" t="s">
        <v>226</v>
      </c>
      <c r="B18" s="5">
        <f t="shared" ref="B18:N18" si="1">SUM(B17/10)</f>
        <v>37.545000000000002</v>
      </c>
      <c r="C18" s="5">
        <f t="shared" si="1"/>
        <v>39.569999999999993</v>
      </c>
      <c r="D18" s="5">
        <f t="shared" si="1"/>
        <v>136.405</v>
      </c>
      <c r="E18" s="5">
        <f t="shared" si="1"/>
        <v>1031.547</v>
      </c>
      <c r="F18" s="6">
        <f t="shared" si="1"/>
        <v>37.924522058823534</v>
      </c>
      <c r="G18" s="5">
        <f t="shared" si="1"/>
        <v>0.26769999999999999</v>
      </c>
      <c r="H18" s="5">
        <f t="shared" si="1"/>
        <v>1.0361999999999998</v>
      </c>
      <c r="I18" s="5">
        <f t="shared" si="1"/>
        <v>323.93599999999998</v>
      </c>
      <c r="J18" s="5">
        <f t="shared" si="1"/>
        <v>24.250000000000004</v>
      </c>
      <c r="K18" s="5">
        <f t="shared" si="1"/>
        <v>336.87299999999999</v>
      </c>
      <c r="L18" s="5">
        <f t="shared" si="1"/>
        <v>135.71899999999999</v>
      </c>
      <c r="M18" s="5">
        <f t="shared" si="1"/>
        <v>388.31399999999996</v>
      </c>
      <c r="N18" s="5">
        <f t="shared" si="1"/>
        <v>4.7900000000000009</v>
      </c>
    </row>
    <row r="19" spans="1:14" ht="15.75">
      <c r="A19" s="4" t="s">
        <v>227</v>
      </c>
      <c r="B19" s="4">
        <v>90</v>
      </c>
      <c r="C19" s="4">
        <v>92</v>
      </c>
      <c r="D19" s="4">
        <v>383</v>
      </c>
      <c r="E19" s="4">
        <v>2720</v>
      </c>
      <c r="F19" s="4" t="s">
        <v>236</v>
      </c>
      <c r="G19" s="4">
        <v>1.4</v>
      </c>
      <c r="H19" s="4">
        <v>1.6</v>
      </c>
      <c r="I19" s="4">
        <v>900</v>
      </c>
      <c r="J19" s="4">
        <v>70</v>
      </c>
      <c r="K19" s="4">
        <v>1200</v>
      </c>
      <c r="L19" s="4">
        <v>300</v>
      </c>
      <c r="M19" s="4">
        <v>1200</v>
      </c>
      <c r="N19" s="4">
        <v>18</v>
      </c>
    </row>
    <row r="20" spans="1:14" ht="15.75">
      <c r="A20" s="23" t="s">
        <v>229</v>
      </c>
      <c r="B20" s="5">
        <f>SUM(B7:B11)</f>
        <v>180.17000000000002</v>
      </c>
      <c r="C20" s="6">
        <f>SUM(C7:C11)</f>
        <v>210.68</v>
      </c>
      <c r="D20" s="6">
        <f t="shared" ref="D20:E20" si="2">SUM(D7:D11)</f>
        <v>699.33999999999992</v>
      </c>
      <c r="E20" s="6">
        <f t="shared" si="2"/>
        <v>5314.77</v>
      </c>
      <c r="F20" s="16">
        <f t="shared" ref="F20:N20" si="3">SUM(F7:F11)</f>
        <v>195.39595588235295</v>
      </c>
      <c r="G20" s="16">
        <f t="shared" si="3"/>
        <v>0.97100000000000009</v>
      </c>
      <c r="H20" s="16">
        <f t="shared" si="3"/>
        <v>1.46</v>
      </c>
      <c r="I20" s="16">
        <f t="shared" si="3"/>
        <v>921.44</v>
      </c>
      <c r="J20" s="16">
        <f t="shared" si="3"/>
        <v>99.920000000000016</v>
      </c>
      <c r="K20" s="16">
        <f t="shared" si="3"/>
        <v>1281.2</v>
      </c>
      <c r="L20" s="16">
        <f t="shared" si="3"/>
        <v>432.61999999999995</v>
      </c>
      <c r="M20" s="16">
        <f t="shared" si="3"/>
        <v>1504.1799999999998</v>
      </c>
      <c r="N20" s="16">
        <f t="shared" si="3"/>
        <v>16.41</v>
      </c>
    </row>
    <row r="21" spans="1:14" ht="15.75">
      <c r="A21" s="24" t="s">
        <v>230</v>
      </c>
      <c r="B21" s="9">
        <f>SUM(B20/5*100/B19)</f>
        <v>40.037777777777784</v>
      </c>
      <c r="C21" s="9">
        <f t="shared" ref="C21:E21" si="4">SUM(C20/5*100/C19)</f>
        <v>45.800000000000004</v>
      </c>
      <c r="D21" s="9">
        <f t="shared" si="4"/>
        <v>36.519060052219317</v>
      </c>
      <c r="E21" s="9">
        <f t="shared" si="4"/>
        <v>39.079191176470594</v>
      </c>
      <c r="F21" s="19">
        <f>SUM(F20/5)</f>
        <v>39.079191176470587</v>
      </c>
      <c r="G21" s="19">
        <f t="shared" ref="G21:N21" si="5">SUM(G20/5*100/G19)</f>
        <v>13.871428571428574</v>
      </c>
      <c r="H21" s="19">
        <f t="shared" si="5"/>
        <v>18.25</v>
      </c>
      <c r="I21" s="19">
        <f t="shared" si="5"/>
        <v>20.476444444444446</v>
      </c>
      <c r="J21" s="19">
        <f t="shared" si="5"/>
        <v>28.548571428571432</v>
      </c>
      <c r="K21" s="19">
        <f t="shared" si="5"/>
        <v>21.353333333333332</v>
      </c>
      <c r="L21" s="19">
        <f t="shared" si="5"/>
        <v>28.841333333333328</v>
      </c>
      <c r="M21" s="19">
        <f t="shared" si="5"/>
        <v>25.069666666666663</v>
      </c>
      <c r="N21" s="19">
        <f t="shared" si="5"/>
        <v>18.233333333333334</v>
      </c>
    </row>
    <row r="22" spans="1:14" ht="15.75">
      <c r="A22" s="23" t="s">
        <v>231</v>
      </c>
      <c r="B22" s="5">
        <f>SUM(B12:B16)</f>
        <v>195.28000000000003</v>
      </c>
      <c r="C22" s="5">
        <f t="shared" ref="C22:E22" si="6">SUM(C12:C16)</f>
        <v>185.02</v>
      </c>
      <c r="D22" s="5">
        <f t="shared" si="6"/>
        <v>664.71</v>
      </c>
      <c r="E22" s="5">
        <f t="shared" si="6"/>
        <v>5000.7</v>
      </c>
      <c r="F22" s="16">
        <f t="shared" ref="F22:N22" si="7">SUM(F12:F16)</f>
        <v>183.84926470588235</v>
      </c>
      <c r="G22" s="16">
        <f t="shared" si="7"/>
        <v>1.706</v>
      </c>
      <c r="H22" s="16">
        <f t="shared" si="7"/>
        <v>8.9019999999999992</v>
      </c>
      <c r="I22" s="16">
        <f t="shared" si="7"/>
        <v>2317.9199999999996</v>
      </c>
      <c r="J22" s="16">
        <f t="shared" si="7"/>
        <v>142.58000000000001</v>
      </c>
      <c r="K22" s="16">
        <f t="shared" si="7"/>
        <v>2087.5300000000002</v>
      </c>
      <c r="L22" s="16">
        <f t="shared" si="7"/>
        <v>924.57</v>
      </c>
      <c r="M22" s="16">
        <f t="shared" si="7"/>
        <v>2378.96</v>
      </c>
      <c r="N22" s="16">
        <f t="shared" si="7"/>
        <v>31.490000000000002</v>
      </c>
    </row>
    <row r="23" spans="1:14" ht="15.75">
      <c r="A23" s="24" t="s">
        <v>230</v>
      </c>
      <c r="B23" s="9">
        <f>SUM(B22/5*100/B19)</f>
        <v>43.395555555555561</v>
      </c>
      <c r="C23" s="9">
        <f t="shared" ref="C23:E23" si="8">SUM(C22/5*100/C19)</f>
        <v>40.221739130434791</v>
      </c>
      <c r="D23" s="9">
        <f t="shared" si="8"/>
        <v>34.710704960835514</v>
      </c>
      <c r="E23" s="9">
        <f t="shared" si="8"/>
        <v>36.769852941176474</v>
      </c>
      <c r="F23" s="19">
        <f>SUM(F22/5)</f>
        <v>36.769852941176467</v>
      </c>
      <c r="G23" s="19">
        <f t="shared" ref="G23:N23" si="9">SUM(G22/5*100/G19)</f>
        <v>24.37142857142857</v>
      </c>
      <c r="H23" s="19">
        <f t="shared" si="9"/>
        <v>111.27499999999998</v>
      </c>
      <c r="I23" s="19">
        <f t="shared" si="9"/>
        <v>51.509333333333323</v>
      </c>
      <c r="J23" s="19">
        <f t="shared" si="9"/>
        <v>40.737142857142864</v>
      </c>
      <c r="K23" s="19">
        <f t="shared" si="9"/>
        <v>34.792166666666674</v>
      </c>
      <c r="L23" s="19">
        <f t="shared" si="9"/>
        <v>61.638000000000005</v>
      </c>
      <c r="M23" s="19">
        <f t="shared" si="9"/>
        <v>39.649333333333338</v>
      </c>
      <c r="N23" s="19">
        <f t="shared" si="9"/>
        <v>34.988888888888887</v>
      </c>
    </row>
  </sheetData>
  <mergeCells count="11">
    <mergeCell ref="A3:N3"/>
    <mergeCell ref="E5:F5"/>
    <mergeCell ref="A5:A6"/>
    <mergeCell ref="G5:G6"/>
    <mergeCell ref="H5:H6"/>
    <mergeCell ref="I5:I6"/>
    <mergeCell ref="J5:J6"/>
    <mergeCell ref="K5:K6"/>
    <mergeCell ref="L5:L6"/>
    <mergeCell ref="M5:M6"/>
    <mergeCell ref="N5:N6"/>
  </mergeCells>
  <pageMargins left="0.7" right="0.7" top="0.75" bottom="0.75" header="0.3" footer="0.3"/>
  <pageSetup paperSize="9" scale="76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3"/>
  <sheetViews>
    <sheetView workbookViewId="0">
      <selection activeCell="P14" sqref="P14"/>
    </sheetView>
  </sheetViews>
  <sheetFormatPr defaultColWidth="9" defaultRowHeight="15"/>
  <cols>
    <col min="1" max="1" width="20.5703125" customWidth="1"/>
    <col min="2" max="2" width="10" customWidth="1"/>
    <col min="3" max="3" width="10.5703125" customWidth="1"/>
    <col min="4" max="4" width="12.5703125" customWidth="1"/>
    <col min="5" max="5" width="13.5703125" customWidth="1"/>
    <col min="6" max="6" width="16.42578125" customWidth="1"/>
    <col min="7" max="8" width="7.85546875" customWidth="1"/>
    <col min="9" max="9" width="9.28515625" customWidth="1"/>
    <col min="10" max="10" width="8.140625" customWidth="1"/>
    <col min="11" max="14" width="9.28515625" customWidth="1"/>
  </cols>
  <sheetData>
    <row r="3" spans="1:14" ht="18.75">
      <c r="A3" s="99" t="s">
        <v>237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</row>
    <row r="4" spans="1:14" ht="15.75">
      <c r="A4" s="13"/>
      <c r="B4" s="13"/>
      <c r="C4" s="13"/>
      <c r="D4" s="13"/>
      <c r="E4" s="13"/>
      <c r="F4" s="13"/>
    </row>
    <row r="5" spans="1:14" ht="18.75" customHeight="1">
      <c r="A5" s="101" t="s">
        <v>217</v>
      </c>
      <c r="B5" s="101" t="s">
        <v>238</v>
      </c>
      <c r="C5" s="101" t="s">
        <v>239</v>
      </c>
      <c r="D5" s="101" t="s">
        <v>220</v>
      </c>
      <c r="E5" s="100" t="s">
        <v>221</v>
      </c>
      <c r="F5" s="100"/>
      <c r="G5" s="102" t="s">
        <v>6</v>
      </c>
      <c r="H5" s="102" t="s">
        <v>7</v>
      </c>
      <c r="I5" s="102" t="s">
        <v>8</v>
      </c>
      <c r="J5" s="102" t="s">
        <v>9</v>
      </c>
      <c r="K5" s="102" t="s">
        <v>10</v>
      </c>
      <c r="L5" s="102" t="s">
        <v>11</v>
      </c>
      <c r="M5" s="102" t="s">
        <v>12</v>
      </c>
      <c r="N5" s="102" t="s">
        <v>13</v>
      </c>
    </row>
    <row r="6" spans="1:14" ht="18.75" customHeight="1">
      <c r="A6" s="101"/>
      <c r="B6" s="101"/>
      <c r="C6" s="101"/>
      <c r="D6" s="101"/>
      <c r="E6" s="4" t="s">
        <v>240</v>
      </c>
      <c r="F6" s="4" t="s">
        <v>241</v>
      </c>
      <c r="G6" s="103"/>
      <c r="H6" s="103"/>
      <c r="I6" s="103"/>
      <c r="J6" s="103"/>
      <c r="K6" s="103"/>
      <c r="L6" s="103"/>
      <c r="M6" s="103"/>
      <c r="N6" s="103"/>
    </row>
    <row r="7" spans="1:14" ht="15.75">
      <c r="A7" s="4">
        <v>1</v>
      </c>
      <c r="B7" s="5">
        <f>'зав б.ж.у'!B7+'обед б.ж.у '!B7</f>
        <v>64.92</v>
      </c>
      <c r="C7" s="5">
        <f>'зав б.ж.у'!C7+'обед б.ж.у '!C7</f>
        <v>64.84</v>
      </c>
      <c r="D7" s="5">
        <f>'зав б.ж.у'!D7+'обед б.ж.у '!D7</f>
        <v>316.47000000000003</v>
      </c>
      <c r="E7" s="5">
        <f>'зав б.ж.у'!E7+'обед б.ж.у '!E7</f>
        <v>2026.23</v>
      </c>
      <c r="F7" s="6">
        <f>SUM(E7*100/E19)</f>
        <v>74.493750000000006</v>
      </c>
      <c r="G7" s="14">
        <f>'зав б.ж.у'!G7+'обед б.ж.у '!G7</f>
        <v>0.27200000000000002</v>
      </c>
      <c r="H7" s="14">
        <f>'зав б.ж.у'!H7+'обед б.ж.у '!H7</f>
        <v>1.21</v>
      </c>
      <c r="I7" s="14">
        <f>'зав б.ж.у'!I7+'обед б.ж.у '!I7</f>
        <v>118.38</v>
      </c>
      <c r="J7" s="14">
        <f>'зав б.ж.у'!J7+'обед б.ж.у '!J7</f>
        <v>3.43</v>
      </c>
      <c r="K7" s="14">
        <f>'зав б.ж.у'!K7+'обед б.ж.у '!K7</f>
        <v>563.9</v>
      </c>
      <c r="L7" s="14">
        <f>'зав б.ж.у'!L7+'обед б.ж.у '!L7</f>
        <v>87.4</v>
      </c>
      <c r="M7" s="14">
        <f>'зав б.ж.у'!M7+'зав б.ж.у'!M7</f>
        <v>926.8</v>
      </c>
      <c r="N7" s="14">
        <f>'зав б.ж.у'!N7+'обед б.ж.у '!N7</f>
        <v>3.83</v>
      </c>
    </row>
    <row r="8" spans="1:14" ht="15.75">
      <c r="A8" s="4">
        <v>2</v>
      </c>
      <c r="B8" s="5">
        <f>'зав б.ж.у'!B8+'обед б.ж.у '!B8</f>
        <v>82.67</v>
      </c>
      <c r="C8" s="5">
        <f>'зав б.ж.у'!C8+'обед б.ж.у '!C8</f>
        <v>75.63</v>
      </c>
      <c r="D8" s="5">
        <f>'зав б.ж.у'!D8+'обед б.ж.у '!D8</f>
        <v>225.07999999999998</v>
      </c>
      <c r="E8" s="5">
        <f>'зав б.ж.у'!E8+'обед б.ж.у '!E8</f>
        <v>1872.63</v>
      </c>
      <c r="F8" s="6">
        <f>E8*100/E19</f>
        <v>68.846691176470586</v>
      </c>
      <c r="G8" s="5">
        <f>'зав б.ж.у'!G8+'обед б.ж.у '!G8</f>
        <v>0.55400000000000005</v>
      </c>
      <c r="H8" s="5">
        <f>'зав б.ж.у'!H8+'обед б.ж.у '!H8</f>
        <v>2.9630000000000001</v>
      </c>
      <c r="I8" s="5">
        <f>'зав б.ж.у'!I8+'обед б.ж.у '!I8</f>
        <v>73.86</v>
      </c>
      <c r="J8" s="5">
        <f>'зав б.ж.у'!J8+'обед б.ж.у '!J8</f>
        <v>40.1</v>
      </c>
      <c r="K8" s="5">
        <f>'зав б.ж.у'!K8+'обед б.ж.у '!K8</f>
        <v>344.5</v>
      </c>
      <c r="L8" s="5">
        <f>'зав б.ж.у'!L8+'обед б.ж.у '!L8</f>
        <v>427.5</v>
      </c>
      <c r="M8" s="5">
        <f>'зав б.ж.у'!M8+'обед б.ж.у '!M8</f>
        <v>532.78</v>
      </c>
      <c r="N8" s="5">
        <f>'зав б.ж.у'!N8+'обед б.ж.у '!N8</f>
        <v>7.86</v>
      </c>
    </row>
    <row r="9" spans="1:14" ht="15.75">
      <c r="A9" s="4">
        <v>3</v>
      </c>
      <c r="B9" s="5">
        <f>'зав б.ж.у'!B9+'обед б.ж.у '!B9</f>
        <v>67.14</v>
      </c>
      <c r="C9" s="5">
        <f>'3,4'!E11+'3,4'!E19</f>
        <v>20</v>
      </c>
      <c r="D9" s="5">
        <f>'3,4'!F11+'3,4'!F19</f>
        <v>29.6</v>
      </c>
      <c r="E9" s="5">
        <f>'3,4'!G11+'3,4'!G19</f>
        <v>447.7</v>
      </c>
      <c r="F9" s="6">
        <f>E9*100/E19</f>
        <v>16.459558823529413</v>
      </c>
      <c r="G9" s="5">
        <f>'зав б.ж.у'!G9+'обед б.ж.у '!G9</f>
        <v>0.37</v>
      </c>
      <c r="H9" s="5">
        <f>'зав б.ж.у'!H9+'обед б.ж.у '!H9</f>
        <v>4.16</v>
      </c>
      <c r="I9" s="5">
        <f>'зав б.ж.у'!I9+'обед б.ж.у '!I9</f>
        <v>262.39999999999998</v>
      </c>
      <c r="J9" s="5">
        <f>'зав б.ж.у'!J9+'обед б.ж.у '!J9</f>
        <v>41.9</v>
      </c>
      <c r="K9" s="5">
        <f>'зав б.ж.у'!K9+'обед б.ж.у '!K9</f>
        <v>693.45</v>
      </c>
      <c r="L9" s="5">
        <f>'зав б.ж.у'!L9+'обед б.ж.у '!L9</f>
        <v>213</v>
      </c>
      <c r="M9" s="5">
        <f>'зав б.ж.у'!M9+'обед б.ж.у '!M9</f>
        <v>720.99</v>
      </c>
      <c r="N9" s="5">
        <f>'зав б.ж.у'!N9+'обед б.ж.у '!N9</f>
        <v>5.54</v>
      </c>
    </row>
    <row r="10" spans="1:14" ht="15.75">
      <c r="A10" s="4">
        <v>4</v>
      </c>
      <c r="B10" s="5">
        <f>'зав б.ж.у'!B10+'обед б.ж.у '!B10</f>
        <v>59.53</v>
      </c>
      <c r="C10" s="5">
        <f>'зав б.ж.у'!C10+'обед б.ж.у '!C10</f>
        <v>72.390000000000015</v>
      </c>
      <c r="D10" s="5">
        <f>'зав б.ж.у'!D10+'обед б.ж.у '!D10</f>
        <v>261.91999999999996</v>
      </c>
      <c r="E10" s="5">
        <f>'зав б.ж.у'!E10+'обед б.ж.у '!E10</f>
        <v>1969.67</v>
      </c>
      <c r="F10" s="6">
        <f>E10*100/E19</f>
        <v>72.414338235294125</v>
      </c>
      <c r="G10" s="5">
        <f>'зав б.ж.у'!G10+'обед б.ж.у '!G10</f>
        <v>0.71100000000000008</v>
      </c>
      <c r="H10" s="5">
        <f>'зав б.ж.у'!H10+'обед б.ж.у '!H10</f>
        <v>1.1885000000000001</v>
      </c>
      <c r="I10" s="5">
        <f>'зав б.ж.у'!I10+'обед б.ж.у '!I10</f>
        <v>606.51</v>
      </c>
      <c r="J10" s="5">
        <f>'зав б.ж.у'!J10+'обед б.ж.у '!J10</f>
        <v>78.320000000000007</v>
      </c>
      <c r="K10" s="5">
        <f>'зав б.ж.у'!K10+'обед б.ж.у '!K10</f>
        <v>614.98</v>
      </c>
      <c r="L10" s="5">
        <f>'зав б.ж.у'!L10+'обед б.ж.у '!L10</f>
        <v>249.85999999999996</v>
      </c>
      <c r="M10" s="5">
        <f>'зав б.ж.у'!M10+'обед б.ж.у '!M10</f>
        <v>919.31999999999994</v>
      </c>
      <c r="N10" s="5">
        <f>'зав б.ж.у'!N10+'обед б.ж.у '!N10</f>
        <v>13.739999999999998</v>
      </c>
    </row>
    <row r="11" spans="1:14" ht="15.75">
      <c r="A11" s="4">
        <v>5</v>
      </c>
      <c r="B11" s="5">
        <f>'зав б.ж.у'!B11+'обед б.ж.у '!B11</f>
        <v>63.24</v>
      </c>
      <c r="C11" s="5">
        <f>'5,6'!E10+'5,6'!E17</f>
        <v>73.360000000000014</v>
      </c>
      <c r="D11" s="5">
        <f>'5,6'!F10+'5,6'!F17</f>
        <v>234.23999999999998</v>
      </c>
      <c r="E11" s="5">
        <f>'5,6'!G10+'5,6'!G17</f>
        <v>1811.81</v>
      </c>
      <c r="F11" s="6">
        <f>E11*100/E19</f>
        <v>66.610661764705881</v>
      </c>
      <c r="G11" s="5">
        <f>'зав б.ж.у'!G11+'обед б.ж.у '!G11</f>
        <v>0.66200000000000003</v>
      </c>
      <c r="H11" s="5">
        <f>'зав б.ж.у'!H11+'обед б.ж.у '!H11</f>
        <v>6.1524999999999999</v>
      </c>
      <c r="I11" s="5">
        <f>'зав б.ж.у'!I11+'обед б.ж.у '!I11</f>
        <v>831.8</v>
      </c>
      <c r="J11" s="5">
        <f>'зав б.ж.у'!J11+'обед б.ж.у '!J11</f>
        <v>34.520000000000003</v>
      </c>
      <c r="K11" s="5">
        <f>'зав б.ж.у'!K11+'обед б.ж.у '!K11</f>
        <v>590.71</v>
      </c>
      <c r="L11" s="5">
        <f>'зав б.ж.у'!L11+'обед б.ж.у '!L11</f>
        <v>287.60999999999996</v>
      </c>
      <c r="M11" s="5">
        <f>'зав б.ж.у'!M11+'обед б.ж.у '!M11</f>
        <v>957.25</v>
      </c>
      <c r="N11" s="5">
        <f>'зав б.ж.у'!N11+'обед б.ж.у '!N11</f>
        <v>11</v>
      </c>
    </row>
    <row r="12" spans="1:14" ht="15.75">
      <c r="A12" s="4">
        <v>6</v>
      </c>
      <c r="B12" s="5">
        <f>'зав б.ж.у'!B12+'обед б.ж.у '!B12</f>
        <v>65.75</v>
      </c>
      <c r="C12" s="5">
        <f>'зав б.ж.у'!C12+'обед б.ж.у '!C12</f>
        <v>65.819999999999993</v>
      </c>
      <c r="D12" s="5">
        <f>'зав б.ж.у'!D12+'обед б.ж.у '!D12</f>
        <v>206.86</v>
      </c>
      <c r="E12" s="5">
        <f>'зав б.ж.у'!E12+'обед б.ж.у '!E12</f>
        <v>1684.37</v>
      </c>
      <c r="F12" s="6">
        <f>E12*100/E19</f>
        <v>61.92536764705882</v>
      </c>
      <c r="G12" s="5">
        <f>'зав б.ж.у'!G12+'обед б.ж.у '!G12</f>
        <v>0.81900000000000006</v>
      </c>
      <c r="H12" s="5">
        <f>'зав б.ж.у'!H12+'обед б.ж.у '!H12</f>
        <v>9.2974999999999977</v>
      </c>
      <c r="I12" s="5">
        <f>'зав б.ж.у'!I12+'обед б.ж.у '!I12</f>
        <v>321.83</v>
      </c>
      <c r="J12" s="5">
        <f>'зав б.ж.у'!J12+'обед б.ж.у '!J12</f>
        <v>88.4</v>
      </c>
      <c r="K12" s="5">
        <f>'зав б.ж.у'!K12+'обед б.ж.у '!K12</f>
        <v>626.15000000000009</v>
      </c>
      <c r="L12" s="5">
        <f>'зав б.ж.у'!L12+'обед б.ж.у '!L12</f>
        <v>526.72</v>
      </c>
      <c r="M12" s="5">
        <f>'зав б.ж.у'!M12+'обед б.ж.у '!M12</f>
        <v>736.51</v>
      </c>
      <c r="N12" s="5">
        <f>'зав б.ж.у'!N12+'обед б.ж.у '!N12</f>
        <v>16.690000000000001</v>
      </c>
    </row>
    <row r="13" spans="1:14" ht="15.75">
      <c r="A13" s="4">
        <v>7</v>
      </c>
      <c r="B13" s="5">
        <f>'7,8'!D10+'7,8'!D17</f>
        <v>70.06</v>
      </c>
      <c r="C13" s="5">
        <f>'7,8'!E10+'7,8'!E17</f>
        <v>57.65</v>
      </c>
      <c r="D13" s="5">
        <f>'7,8'!F10+'7,8'!F17</f>
        <v>247.33</v>
      </c>
      <c r="E13" s="5">
        <f>'7,8'!G10+'7,8'!G17</f>
        <v>1731.31</v>
      </c>
      <c r="F13" s="6">
        <f>E13*100/E19</f>
        <v>63.651102941176468</v>
      </c>
      <c r="G13" s="5">
        <f>'зав б.ж.у'!G13+'обед б.ж.у '!G13</f>
        <v>0.72799999999999998</v>
      </c>
      <c r="H13" s="5">
        <f>'зав б.ж.у'!H13+'обед б.ж.у '!H13</f>
        <v>0.94650000000000012</v>
      </c>
      <c r="I13" s="5">
        <f>'зав б.ж.у'!I13+'обед б.ж.у '!I13</f>
        <v>1613.74</v>
      </c>
      <c r="J13" s="5">
        <f>'зав б.ж.у'!J13+'обед б.ж.у '!J13</f>
        <v>44.55</v>
      </c>
      <c r="K13" s="5">
        <f>'зав б.ж.у'!K13+'обед б.ж.у '!K13</f>
        <v>774.1</v>
      </c>
      <c r="L13" s="5">
        <f>'зав б.ж.у'!L13+'обед б.ж.у '!L13</f>
        <v>251.25</v>
      </c>
      <c r="M13" s="5">
        <f>'зав б.ж.у'!M13+'обед б.ж.у '!M13</f>
        <v>1008.1700000000001</v>
      </c>
      <c r="N13" s="5">
        <f>'зав б.ж.у'!N13+'обед б.ж.у '!N13</f>
        <v>14.44</v>
      </c>
    </row>
    <row r="14" spans="1:14" ht="15.75">
      <c r="A14" s="4">
        <v>8</v>
      </c>
      <c r="B14" s="5">
        <f>'зав б.ж.у'!B14+'обед б.ж.у '!B14</f>
        <v>75.039999999999992</v>
      </c>
      <c r="C14" s="5">
        <f>'зав б.ж.у'!C14+'обед б.ж.у '!C14</f>
        <v>68.75</v>
      </c>
      <c r="D14" s="5">
        <f>'зав б.ж.у'!D14+'обед б.ж.у '!D14</f>
        <v>202.44</v>
      </c>
      <c r="E14" s="5">
        <f>'зав б.ж.у'!E14+'обед б.ж.у '!E14</f>
        <v>1686.1799999999998</v>
      </c>
      <c r="F14" s="6">
        <f>E14*100/E19</f>
        <v>61.991911764705868</v>
      </c>
      <c r="G14" s="5">
        <f>'зав б.ж.у'!G14+'обед б.ж.у '!G14</f>
        <v>1.0010000000000001</v>
      </c>
      <c r="H14" s="5">
        <f>'зав б.ж.у'!H14+'обед б.ж.у '!H14</f>
        <v>3.4235000000000002</v>
      </c>
      <c r="I14" s="5">
        <f>'зав б.ж.у'!I14+'обед б.ж.у '!I14</f>
        <v>747.06</v>
      </c>
      <c r="J14" s="5">
        <f>'зав б.ж.у'!J14+'обед б.ж.у '!J14</f>
        <v>66.83</v>
      </c>
      <c r="K14" s="5">
        <f>'зав б.ж.у'!K14+'обед б.ж.у '!K14</f>
        <v>803.69</v>
      </c>
      <c r="L14" s="5">
        <f>'зав б.ж.у'!L14+'обед б.ж.у '!L14</f>
        <v>635.04999999999995</v>
      </c>
      <c r="M14" s="5">
        <f>'зав б.ж.у'!M14+'обед б.ж.у '!M14</f>
        <v>944.19</v>
      </c>
      <c r="N14" s="5">
        <f>'зав б.ж.у'!N14+'обед б.ж.у '!N14</f>
        <v>15.25</v>
      </c>
    </row>
    <row r="15" spans="1:14" ht="15.75">
      <c r="A15" s="4">
        <v>9</v>
      </c>
      <c r="B15" s="5">
        <f>'9,10'!D9+'9,10'!D18</f>
        <v>5.76</v>
      </c>
      <c r="C15" s="5">
        <f>'9,10'!E9+'9,10'!E18</f>
        <v>7.3</v>
      </c>
      <c r="D15" s="5">
        <f>'9,10'!F9+'9,10'!F18</f>
        <v>38.6</v>
      </c>
      <c r="E15" s="5">
        <f>'9,10'!G9+'9,10'!G18</f>
        <v>239.8</v>
      </c>
      <c r="F15" s="6">
        <f>E15*100/E19</f>
        <v>8.8161764705882355</v>
      </c>
      <c r="G15" s="5">
        <f>'зав б.ж.у'!G15+'обед б.ж.у '!G15</f>
        <v>2.21</v>
      </c>
      <c r="H15" s="5">
        <f>'зав б.ж.у'!H15+'обед б.ж.у '!H15</f>
        <v>0.69</v>
      </c>
      <c r="I15" s="5">
        <f>'зав б.ж.у'!I15+'обед б.ж.у '!I15</f>
        <v>114.80999999999999</v>
      </c>
      <c r="J15" s="5">
        <f>'зав б.ж.у'!J15+'обед б.ж.у '!J15</f>
        <v>12.95</v>
      </c>
      <c r="K15" s="5">
        <f>'зав б.ж.у'!K15+'обед б.ж.у '!K15</f>
        <v>1026.3600000000001</v>
      </c>
      <c r="L15" s="5">
        <f>'зав б.ж.у'!L15+'обед б.ж.у '!L15</f>
        <v>131.79000000000002</v>
      </c>
      <c r="M15" s="5">
        <f>'зав б.ж.у'!M15+'обед б.ж.у '!M15</f>
        <v>702.65</v>
      </c>
      <c r="N15" s="5">
        <f>'зав б.ж.у'!N15+'обед б.ж.у '!N15</f>
        <v>5.72</v>
      </c>
    </row>
    <row r="16" spans="1:14" ht="15.75">
      <c r="A16" s="4">
        <v>10</v>
      </c>
      <c r="B16" s="5">
        <f>'зав б.ж.у'!B16+'обед б.ж.у '!B16</f>
        <v>57.75</v>
      </c>
      <c r="C16" s="5">
        <f>'зав б.ж.у'!C16+'обед б.ж.у '!C16</f>
        <v>58.22</v>
      </c>
      <c r="D16" s="5">
        <f>'зав б.ж.у'!D16+'обед б.ж.у '!D16</f>
        <v>243.42000000000002</v>
      </c>
      <c r="E16" s="5">
        <f>'зав б.ж.у'!E16+'обед б.ж.у '!E16</f>
        <v>1745.17</v>
      </c>
      <c r="F16" s="6">
        <f>E16*100/E19</f>
        <v>64.160661764705878</v>
      </c>
      <c r="G16" s="5">
        <f>'зав б.ж.у'!G16+'обед б.ж.у '!G16</f>
        <v>0.68799999999999994</v>
      </c>
      <c r="H16" s="5">
        <f>'зав б.ж.у'!H16+'обед б.ж.у '!H16</f>
        <v>5.1714999999999991</v>
      </c>
      <c r="I16" s="5">
        <f>'зав б.ж.у'!I16+'обед б.ж.у '!I15</f>
        <v>62.789999999999992</v>
      </c>
      <c r="J16" s="5">
        <f>'зав б.ж.у'!J16+'обед б.ж.у '!J16</f>
        <v>34.06</v>
      </c>
      <c r="K16" s="5">
        <f>'зав б.ж.у'!K16+'обед б.ж.у '!K16</f>
        <v>523.04000000000008</v>
      </c>
      <c r="L16" s="5">
        <f>'зав б.ж.у'!L16+'обед б.ж.у '!L16</f>
        <v>253.87</v>
      </c>
      <c r="M16" s="5">
        <f>'зав б.ж.у'!M16+'обед б.ж.у '!M16</f>
        <v>919.74</v>
      </c>
      <c r="N16" s="5">
        <f>'зав б.ж.у'!N16+'обед б.ж.у '!N16</f>
        <v>13.53</v>
      </c>
    </row>
    <row r="17" spans="1:14" ht="15.75">
      <c r="A17" s="4" t="s">
        <v>225</v>
      </c>
      <c r="B17" s="5">
        <f t="shared" ref="B17:F17" si="0">SUM(B7:B16)</f>
        <v>611.86</v>
      </c>
      <c r="C17" s="5">
        <f t="shared" si="0"/>
        <v>563.96</v>
      </c>
      <c r="D17" s="5">
        <f t="shared" si="0"/>
        <v>2005.96</v>
      </c>
      <c r="E17" s="5">
        <f t="shared" si="0"/>
        <v>15214.869999999999</v>
      </c>
      <c r="F17" s="5">
        <f t="shared" si="0"/>
        <v>559.37022058823527</v>
      </c>
      <c r="G17" s="5">
        <f t="shared" ref="G17:N17" si="1">SUM(G7:G16)</f>
        <v>8.0150000000000006</v>
      </c>
      <c r="H17" s="5">
        <f t="shared" si="1"/>
        <v>35.203000000000003</v>
      </c>
      <c r="I17" s="5">
        <f t="shared" si="1"/>
        <v>4753.18</v>
      </c>
      <c r="J17" s="5">
        <f t="shared" si="1"/>
        <v>445.06</v>
      </c>
      <c r="K17" s="5">
        <f t="shared" si="1"/>
        <v>6560.88</v>
      </c>
      <c r="L17" s="5">
        <f t="shared" si="1"/>
        <v>3064.0499999999997</v>
      </c>
      <c r="M17" s="5">
        <f t="shared" si="1"/>
        <v>8368.4</v>
      </c>
      <c r="N17" s="5">
        <f t="shared" si="1"/>
        <v>107.6</v>
      </c>
    </row>
    <row r="18" spans="1:14" ht="15.75">
      <c r="A18" s="4" t="s">
        <v>226</v>
      </c>
      <c r="B18" s="5">
        <f t="shared" ref="B18:N18" si="2">SUM(B17/10)</f>
        <v>61.186</v>
      </c>
      <c r="C18" s="5">
        <f t="shared" si="2"/>
        <v>56.396000000000001</v>
      </c>
      <c r="D18" s="5">
        <f t="shared" si="2"/>
        <v>200.596</v>
      </c>
      <c r="E18" s="5">
        <f t="shared" si="2"/>
        <v>1521.4869999999999</v>
      </c>
      <c r="F18" s="6">
        <f t="shared" si="2"/>
        <v>55.93702205882353</v>
      </c>
      <c r="G18" s="5">
        <f t="shared" si="2"/>
        <v>0.8015000000000001</v>
      </c>
      <c r="H18" s="5">
        <f t="shared" si="2"/>
        <v>3.5203000000000002</v>
      </c>
      <c r="I18" s="5">
        <f t="shared" si="2"/>
        <v>475.31800000000004</v>
      </c>
      <c r="J18" s="5">
        <f t="shared" si="2"/>
        <v>44.506</v>
      </c>
      <c r="K18" s="5">
        <f t="shared" si="2"/>
        <v>656.08799999999997</v>
      </c>
      <c r="L18" s="5">
        <f t="shared" si="2"/>
        <v>306.40499999999997</v>
      </c>
      <c r="M18" s="5">
        <f t="shared" si="2"/>
        <v>836.83999999999992</v>
      </c>
      <c r="N18" s="5">
        <f t="shared" si="2"/>
        <v>10.76</v>
      </c>
    </row>
    <row r="19" spans="1:14" ht="15.75">
      <c r="A19" s="4" t="s">
        <v>227</v>
      </c>
      <c r="B19" s="4">
        <v>90</v>
      </c>
      <c r="C19" s="4">
        <v>92</v>
      </c>
      <c r="D19" s="4">
        <v>383</v>
      </c>
      <c r="E19" s="4">
        <v>2720</v>
      </c>
      <c r="F19" s="4" t="s">
        <v>242</v>
      </c>
      <c r="G19" s="4">
        <v>1.4</v>
      </c>
      <c r="H19" s="4">
        <v>1.6</v>
      </c>
      <c r="I19" s="4">
        <v>900</v>
      </c>
      <c r="J19" s="4">
        <v>70</v>
      </c>
      <c r="K19" s="4">
        <v>1200</v>
      </c>
      <c r="L19" s="4">
        <v>300</v>
      </c>
      <c r="M19" s="4">
        <v>1200</v>
      </c>
      <c r="N19" s="4">
        <v>18</v>
      </c>
    </row>
    <row r="20" spans="1:14" ht="15.75">
      <c r="A20" s="15" t="s">
        <v>243</v>
      </c>
      <c r="B20" s="16">
        <f>SUM(B7:B11)</f>
        <v>337.5</v>
      </c>
      <c r="C20" s="16">
        <f>SUM(C7:C11)</f>
        <v>306.22000000000003</v>
      </c>
      <c r="D20" s="16">
        <f>SUM(D7:D11)</f>
        <v>1067.31</v>
      </c>
      <c r="E20" s="16">
        <f>SUM(E7:E11)</f>
        <v>8128.0400000000009</v>
      </c>
      <c r="F20" s="17"/>
      <c r="G20" s="5">
        <f>SUM(G7:G11)</f>
        <v>2.5690000000000004</v>
      </c>
      <c r="H20" s="5">
        <f t="shared" ref="H20:N20" si="3">SUM(H7:H11)</f>
        <v>15.673999999999999</v>
      </c>
      <c r="I20" s="5">
        <f t="shared" si="3"/>
        <v>1892.95</v>
      </c>
      <c r="J20" s="5">
        <f t="shared" si="3"/>
        <v>198.27</v>
      </c>
      <c r="K20" s="5">
        <f t="shared" si="3"/>
        <v>2807.54</v>
      </c>
      <c r="L20" s="5">
        <f t="shared" si="3"/>
        <v>1265.3699999999999</v>
      </c>
      <c r="M20" s="5">
        <f t="shared" si="3"/>
        <v>4057.1399999999994</v>
      </c>
      <c r="N20" s="5">
        <f t="shared" si="3"/>
        <v>41.97</v>
      </c>
    </row>
    <row r="21" spans="1:14" ht="15.75">
      <c r="A21" s="18" t="s">
        <v>244</v>
      </c>
      <c r="B21" s="19">
        <f>SUM(B20/5*100/B19)</f>
        <v>75</v>
      </c>
      <c r="C21" s="19">
        <f>SUM(C20/5*100/C19)</f>
        <v>66.569565217391315</v>
      </c>
      <c r="D21" s="19">
        <f>SUM(D20/5*100/D19)</f>
        <v>55.734203655352474</v>
      </c>
      <c r="E21" s="19">
        <f>SUM(E20/5*100/E19)</f>
        <v>59.765000000000008</v>
      </c>
      <c r="F21" s="20"/>
      <c r="G21" s="9">
        <f t="shared" ref="G21:N21" si="4">SUM(G20/5*100/G19)</f>
        <v>36.700000000000003</v>
      </c>
      <c r="H21" s="9">
        <f t="shared" si="4"/>
        <v>195.92499999999995</v>
      </c>
      <c r="I21" s="9">
        <f t="shared" si="4"/>
        <v>42.065555555555555</v>
      </c>
      <c r="J21" s="9">
        <f t="shared" si="4"/>
        <v>56.648571428571437</v>
      </c>
      <c r="K21" s="9">
        <f t="shared" si="4"/>
        <v>46.792333333333339</v>
      </c>
      <c r="L21" s="9">
        <f t="shared" si="4"/>
        <v>84.35799999999999</v>
      </c>
      <c r="M21" s="9">
        <f t="shared" si="4"/>
        <v>67.618999999999986</v>
      </c>
      <c r="N21" s="9">
        <f t="shared" si="4"/>
        <v>46.633333333333333</v>
      </c>
    </row>
    <row r="22" spans="1:14" ht="15.75">
      <c r="A22" s="21" t="s">
        <v>243</v>
      </c>
      <c r="B22" s="16">
        <f>SUM(B12:B16)</f>
        <v>274.36</v>
      </c>
      <c r="C22" s="16">
        <f>SUM(C12:C16)</f>
        <v>257.74</v>
      </c>
      <c r="D22" s="16">
        <f>SUM(D12:D16)</f>
        <v>938.65000000000009</v>
      </c>
      <c r="E22" s="16">
        <f>SUM(E12:E16)</f>
        <v>7086.83</v>
      </c>
      <c r="F22" s="8"/>
      <c r="G22" s="5">
        <f>SUM(G12:G16)</f>
        <v>5.4459999999999997</v>
      </c>
      <c r="H22" s="5">
        <f t="shared" ref="H22:N22" si="5">SUM(H12:H16)</f>
        <v>19.528999999999996</v>
      </c>
      <c r="I22" s="5">
        <f t="shared" si="5"/>
        <v>2860.23</v>
      </c>
      <c r="J22" s="5">
        <f t="shared" si="5"/>
        <v>246.78999999999996</v>
      </c>
      <c r="K22" s="5">
        <f t="shared" si="5"/>
        <v>3753.34</v>
      </c>
      <c r="L22" s="5">
        <f t="shared" si="5"/>
        <v>1798.6799999999998</v>
      </c>
      <c r="M22" s="5">
        <f t="shared" si="5"/>
        <v>4311.26</v>
      </c>
      <c r="N22" s="5">
        <f t="shared" si="5"/>
        <v>65.63</v>
      </c>
    </row>
    <row r="23" spans="1:14" ht="15.75">
      <c r="A23" s="18" t="s">
        <v>244</v>
      </c>
      <c r="B23" s="19">
        <f>SUM(B22/5*100/B19)</f>
        <v>60.968888888888884</v>
      </c>
      <c r="C23" s="19">
        <f>SUM(C22/5*100/C19)</f>
        <v>56.030434782608701</v>
      </c>
      <c r="D23" s="19">
        <f>SUM(D22/5*100/D19)</f>
        <v>49.015665796344649</v>
      </c>
      <c r="E23" s="19">
        <f>SUM(E22/5*100/E19)</f>
        <v>52.109044117647059</v>
      </c>
      <c r="F23" s="8"/>
      <c r="G23" s="9">
        <f t="shared" ref="G23:N23" si="6">SUM(G22/5*100/G19)</f>
        <v>77.8</v>
      </c>
      <c r="H23" s="9">
        <f t="shared" si="6"/>
        <v>244.11249999999995</v>
      </c>
      <c r="I23" s="9">
        <f t="shared" si="6"/>
        <v>63.56066666666667</v>
      </c>
      <c r="J23" s="9">
        <f t="shared" si="6"/>
        <v>70.511428571428567</v>
      </c>
      <c r="K23" s="9">
        <f t="shared" si="6"/>
        <v>62.555666666666667</v>
      </c>
      <c r="L23" s="9">
        <f t="shared" si="6"/>
        <v>119.91199999999999</v>
      </c>
      <c r="M23" s="9">
        <f t="shared" si="6"/>
        <v>71.854333333333344</v>
      </c>
      <c r="N23" s="9">
        <f t="shared" si="6"/>
        <v>72.922222222222217</v>
      </c>
    </row>
  </sheetData>
  <mergeCells count="14">
    <mergeCell ref="A3:N3"/>
    <mergeCell ref="E5:F5"/>
    <mergeCell ref="A5:A6"/>
    <mergeCell ref="B5:B6"/>
    <mergeCell ref="C5:C6"/>
    <mergeCell ref="D5:D6"/>
    <mergeCell ref="G5:G6"/>
    <mergeCell ref="H5:H6"/>
    <mergeCell ref="I5:I6"/>
    <mergeCell ref="J5:J6"/>
    <mergeCell ref="K5:K6"/>
    <mergeCell ref="L5:L6"/>
    <mergeCell ref="M5:M6"/>
    <mergeCell ref="N5:N6"/>
  </mergeCells>
  <pageMargins left="0.7" right="0.7" top="0.75" bottom="0.75" header="0.3" footer="0.3"/>
  <pageSetup paperSize="9" scale="85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9"/>
  <sheetViews>
    <sheetView workbookViewId="0">
      <selection activeCell="S14" sqref="S14"/>
    </sheetView>
  </sheetViews>
  <sheetFormatPr defaultColWidth="9" defaultRowHeight="15"/>
  <cols>
    <col min="1" max="1" width="18.42578125" customWidth="1"/>
    <col min="2" max="2" width="9.85546875" customWidth="1"/>
    <col min="3" max="3" width="9.7109375" customWidth="1"/>
    <col min="4" max="4" width="12.140625" customWidth="1"/>
    <col min="5" max="5" width="15.7109375" customWidth="1"/>
    <col min="6" max="6" width="15.28515625" customWidth="1"/>
    <col min="7" max="7" width="8" customWidth="1"/>
    <col min="8" max="8" width="7.28515625" customWidth="1"/>
    <col min="9" max="9" width="9.5703125" customWidth="1"/>
    <col min="10" max="10" width="8.5703125" customWidth="1"/>
    <col min="11" max="14" width="9.28515625" customWidth="1"/>
  </cols>
  <sheetData>
    <row r="3" spans="1:14" ht="18.75">
      <c r="A3" s="99" t="s">
        <v>245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</row>
    <row r="4" spans="1:14">
      <c r="A4" s="1"/>
      <c r="B4" s="1"/>
      <c r="C4" s="1"/>
      <c r="D4" s="1"/>
      <c r="E4" s="1"/>
      <c r="F4" s="1"/>
    </row>
    <row r="5" spans="1:14">
      <c r="A5" s="101" t="s">
        <v>217</v>
      </c>
      <c r="B5" s="101" t="s">
        <v>238</v>
      </c>
      <c r="C5" s="101" t="s">
        <v>239</v>
      </c>
      <c r="D5" s="101" t="s">
        <v>220</v>
      </c>
      <c r="E5" s="100" t="s">
        <v>221</v>
      </c>
      <c r="F5" s="100"/>
      <c r="G5" s="102" t="s">
        <v>6</v>
      </c>
      <c r="H5" s="102" t="s">
        <v>7</v>
      </c>
      <c r="I5" s="102" t="s">
        <v>8</v>
      </c>
      <c r="J5" s="102" t="s">
        <v>9</v>
      </c>
      <c r="K5" s="102" t="s">
        <v>10</v>
      </c>
      <c r="L5" s="102" t="s">
        <v>11</v>
      </c>
      <c r="M5" s="102" t="s">
        <v>12</v>
      </c>
      <c r="N5" s="102" t="s">
        <v>13</v>
      </c>
    </row>
    <row r="6" spans="1:14">
      <c r="A6" s="101"/>
      <c r="B6" s="101"/>
      <c r="C6" s="101"/>
      <c r="D6" s="101"/>
      <c r="E6" s="3" t="s">
        <v>246</v>
      </c>
      <c r="F6" s="3" t="s">
        <v>247</v>
      </c>
      <c r="G6" s="103"/>
      <c r="H6" s="103"/>
      <c r="I6" s="103"/>
      <c r="J6" s="103"/>
      <c r="K6" s="103"/>
      <c r="L6" s="103"/>
      <c r="M6" s="103"/>
      <c r="N6" s="103"/>
    </row>
    <row r="7" spans="1:14" ht="15.75">
      <c r="A7" s="4">
        <v>1</v>
      </c>
      <c r="B7" s="5">
        <f>'1,2'!D22+'1,2'!D26</f>
        <v>13.16</v>
      </c>
      <c r="C7" s="5">
        <f>'1,2'!E22+'1,2'!E26</f>
        <v>4.7</v>
      </c>
      <c r="D7" s="5">
        <f>'1,2'!F22+'1,2'!F26</f>
        <v>58.760000000000005</v>
      </c>
      <c r="E7" s="5">
        <f>'1,2'!G22+'1,2'!G26</f>
        <v>294.82</v>
      </c>
      <c r="F7" s="6">
        <f>SUM(E7*100/E19)</f>
        <v>10.838970588235295</v>
      </c>
      <c r="G7" s="5">
        <f>'обед б.ж.у '!G7+'1,2'!I26</f>
        <v>4.2000000000000003E-2</v>
      </c>
      <c r="H7" s="5">
        <f>'1,2'!J22+'1,2'!J26</f>
        <v>0.03</v>
      </c>
      <c r="I7" s="5">
        <f>'1,2'!K22+'1,2'!K26</f>
        <v>5.58</v>
      </c>
      <c r="J7" s="5">
        <f>'1,2'!L22+'1,2'!L26</f>
        <v>3.12</v>
      </c>
      <c r="K7" s="5">
        <f>'1,2'!M22+'1,2'!M26</f>
        <v>21.6</v>
      </c>
      <c r="L7" s="5">
        <f>'1,2'!N22+'1,2'!N26</f>
        <v>12.7</v>
      </c>
      <c r="M7" s="5">
        <f>'1,2'!O22+'1,2'!O26</f>
        <v>42.1</v>
      </c>
      <c r="N7" s="5">
        <f>'1,2'!P22+'1,2'!P26</f>
        <v>1.8599999999999999</v>
      </c>
    </row>
    <row r="8" spans="1:14" ht="15.75">
      <c r="A8" s="4">
        <v>2</v>
      </c>
      <c r="B8" s="5">
        <f>'1,2'!D43+'1,2'!D46</f>
        <v>11</v>
      </c>
      <c r="C8" s="5">
        <f>'1,2'!E43+'1,2'!E46</f>
        <v>11.46</v>
      </c>
      <c r="D8" s="5">
        <f>'1,2'!F43+'1,2'!F46</f>
        <v>31.299999999999997</v>
      </c>
      <c r="E8" s="5">
        <f>'1,2'!G43+'1,2'!G46</f>
        <v>290.8</v>
      </c>
      <c r="F8" s="6">
        <f>E8*100/E19</f>
        <v>10.691176470588236</v>
      </c>
      <c r="G8" s="5">
        <f>'1,2'!I43+'1,2'!I46</f>
        <v>8.3999999999999991E-2</v>
      </c>
      <c r="H8" s="5">
        <f>'1,2'!J43+'1,2'!J46</f>
        <v>0.123</v>
      </c>
      <c r="I8" s="5">
        <f>'1,2'!K43+'1,2'!K46</f>
        <v>26.24</v>
      </c>
      <c r="J8" s="5">
        <f>'1,2'!L43+'1,2'!L46</f>
        <v>14.6</v>
      </c>
      <c r="K8" s="5">
        <f>'1,2'!M43+'1,2'!M46</f>
        <v>61</v>
      </c>
      <c r="L8" s="5">
        <f>'1,2'!N43+'1,2'!N46</f>
        <v>74.5</v>
      </c>
      <c r="M8" s="5">
        <f>'1,2'!O43+'1,2'!O46</f>
        <v>164.32999999999998</v>
      </c>
      <c r="N8" s="5">
        <f>'1,2'!P43+'1,2'!P46</f>
        <v>3.5300000000000002</v>
      </c>
    </row>
    <row r="9" spans="1:14" ht="15.75">
      <c r="A9" s="4">
        <v>3</v>
      </c>
      <c r="B9" s="5" t="e">
        <f>'3,4'!D19+'3,4'!#REF!</f>
        <v>#REF!</v>
      </c>
      <c r="C9" s="5" t="e">
        <f>'3,4'!E19+'3,4'!#REF!</f>
        <v>#REF!</v>
      </c>
      <c r="D9" s="5" t="e">
        <f>'3,4'!F19+'3,4'!#REF!</f>
        <v>#REF!</v>
      </c>
      <c r="E9" s="5" t="e">
        <f>'3,4'!G19+'3,4'!#REF!</f>
        <v>#REF!</v>
      </c>
      <c r="F9" s="6" t="e">
        <f>E9*100/E19</f>
        <v>#REF!</v>
      </c>
      <c r="G9" s="5" t="e">
        <f>'3,4'!I19+'3,4'!#REF!</f>
        <v>#REF!</v>
      </c>
      <c r="H9" s="5" t="e">
        <f>'3,4'!J19+'3,4'!#REF!</f>
        <v>#REF!</v>
      </c>
      <c r="I9" s="5" t="e">
        <f>'3,4'!K19+'3,4'!#REF!</f>
        <v>#REF!</v>
      </c>
      <c r="J9" s="5" t="e">
        <f>'3,4'!L19+'3,4'!#REF!</f>
        <v>#REF!</v>
      </c>
      <c r="K9" s="5" t="e">
        <f>'3,4'!M19+'3,4'!#REF!</f>
        <v>#REF!</v>
      </c>
      <c r="L9" s="5" t="e">
        <f>'3,4'!N19+'3,4'!#REF!</f>
        <v>#REF!</v>
      </c>
      <c r="M9" s="5" t="e">
        <f>'3,4'!O19+'3,4'!#REF!</f>
        <v>#REF!</v>
      </c>
      <c r="N9" s="5" t="e">
        <f>'3,4'!P19+'3,4'!#REF!</f>
        <v>#REF!</v>
      </c>
    </row>
    <row r="10" spans="1:14" ht="15.75">
      <c r="A10" s="4">
        <v>4</v>
      </c>
      <c r="B10" s="5">
        <f>'3,4'!D36+'3,4'!D40</f>
        <v>42.37</v>
      </c>
      <c r="C10" s="5">
        <f>'3,4'!E36+'3,4'!E40</f>
        <v>61.310000000000009</v>
      </c>
      <c r="D10" s="5">
        <f>'3,4'!F36+'3,4'!F40</f>
        <v>246.4</v>
      </c>
      <c r="E10" s="5">
        <f>'3,4'!G36+'3,4'!G40</f>
        <v>1733.2300000000002</v>
      </c>
      <c r="F10" s="6">
        <f>E10*100/E19</f>
        <v>63.7216911764706</v>
      </c>
      <c r="G10" s="5">
        <f>'3,4'!I36+'3,4'!I40</f>
        <v>0.75700000000000012</v>
      </c>
      <c r="H10" s="5">
        <f>'3,4'!J36+'3,4'!J40</f>
        <v>0.69550000000000012</v>
      </c>
      <c r="I10" s="5">
        <f>'3,4'!K36+'3,4'!K40</f>
        <v>526.26</v>
      </c>
      <c r="J10" s="5">
        <f>'3,4'!L36+'3,4'!L40</f>
        <v>73.72</v>
      </c>
      <c r="K10" s="5">
        <f>'3,4'!M36+'3,4'!M40</f>
        <v>555.48</v>
      </c>
      <c r="L10" s="5">
        <f>'3,4'!N36+'3,4'!N40</f>
        <v>234.98999999999998</v>
      </c>
      <c r="M10" s="5">
        <f>'3,4'!O36+'3,4'!O40</f>
        <v>806.81999999999994</v>
      </c>
      <c r="N10" s="5">
        <f>'3,4'!P36+'3,4'!P40</f>
        <v>12.35</v>
      </c>
    </row>
    <row r="11" spans="1:14" ht="15.75">
      <c r="A11" s="4">
        <v>5</v>
      </c>
      <c r="B11" s="5">
        <f>'5,6'!D17+'5,6'!D21</f>
        <v>50.14</v>
      </c>
      <c r="C11" s="5">
        <f>'5,6'!E17+'5,6'!E21</f>
        <v>51.42</v>
      </c>
      <c r="D11" s="5">
        <f>'5,6'!F17+'5,6'!F21</f>
        <v>172.83999999999997</v>
      </c>
      <c r="E11" s="5">
        <f>'5,6'!G17+'5,6'!G21</f>
        <v>1270.9599999999998</v>
      </c>
      <c r="F11" s="6">
        <f>E11*100/E19</f>
        <v>46.726470588235287</v>
      </c>
      <c r="G11" s="5">
        <f>'5,6'!I17+'5,6'!I21</f>
        <v>0.57000000000000006</v>
      </c>
      <c r="H11" s="5">
        <f>'5,6'!J17+'5,6'!J21</f>
        <v>0.76650000000000007</v>
      </c>
      <c r="I11" s="5">
        <f>'5,6'!K17+'5,6'!K21</f>
        <v>424.26</v>
      </c>
      <c r="J11" s="5">
        <f>'5,6'!L17+'5,6'!L21</f>
        <v>21.490000000000002</v>
      </c>
      <c r="K11" s="5">
        <f>'5,6'!M17+'5,6'!M21</f>
        <v>521.45000000000005</v>
      </c>
      <c r="L11" s="5">
        <f>'5,6'!N17+'5,6'!N21</f>
        <v>229.64999999999998</v>
      </c>
      <c r="M11" s="5">
        <f>'5,6'!O17+'5,6'!O21</f>
        <v>861.8</v>
      </c>
      <c r="N11" s="5">
        <f>'5,6'!P17+'5,6'!P21</f>
        <v>9.23</v>
      </c>
    </row>
    <row r="12" spans="1:14" ht="15.75">
      <c r="A12" s="4">
        <v>6</v>
      </c>
      <c r="B12" s="5">
        <f>'5,6'!D37+'5,6'!D42</f>
        <v>60.72</v>
      </c>
      <c r="C12" s="5">
        <f>'5,6'!E37+'5,6'!E42</f>
        <v>66.41</v>
      </c>
      <c r="D12" s="5">
        <f>'5,6'!F37+'5,6'!F42</f>
        <v>166.88</v>
      </c>
      <c r="E12" s="5">
        <f>'5,6'!G37+'5,6'!G42</f>
        <v>1503.5700000000002</v>
      </c>
      <c r="F12" s="6">
        <f>E12*100/E19</f>
        <v>55.278308823529422</v>
      </c>
      <c r="G12" s="5">
        <f>'5,6'!I37+'5,6'!I42</f>
        <v>0.61199999999999999</v>
      </c>
      <c r="H12" s="5">
        <f>'5,6'!J37+'5,6'!J42</f>
        <v>0.87450000000000006</v>
      </c>
      <c r="I12" s="5">
        <f>'5,6'!K37+'5,6'!K42</f>
        <v>462.37</v>
      </c>
      <c r="J12" s="5">
        <f>'5,6'!L37+'5,6'!L42</f>
        <v>85.12</v>
      </c>
      <c r="K12" s="5">
        <f>'5,6'!M37+'5,6'!M42</f>
        <v>685.05</v>
      </c>
      <c r="L12" s="5">
        <f>'5,6'!N37+'5,6'!N42</f>
        <v>216.62</v>
      </c>
      <c r="M12" s="5">
        <f>'5,6'!O37+'5,6'!O42</f>
        <v>1044.74</v>
      </c>
      <c r="N12" s="5">
        <f>'5,6'!P37+'5,6'!P42</f>
        <v>11.976000000000001</v>
      </c>
    </row>
    <row r="13" spans="1:14" ht="15.75">
      <c r="A13" s="4">
        <v>7</v>
      </c>
      <c r="B13" s="5">
        <f>'7,8'!D17+'7,8'!D22</f>
        <v>51.42</v>
      </c>
      <c r="C13" s="5">
        <f>'7,8'!E17+'7,8'!E22</f>
        <v>45.72</v>
      </c>
      <c r="D13" s="5">
        <f>'7,8'!F17+'7,8'!F22</f>
        <v>184.59</v>
      </c>
      <c r="E13" s="5">
        <f>'7,8'!G17+'7,8'!G22</f>
        <v>1324.97</v>
      </c>
      <c r="F13" s="6">
        <f>E13*100/E19</f>
        <v>48.712132352941175</v>
      </c>
      <c r="G13" s="5">
        <f>'7,8'!I17+'7,8'!I22</f>
        <v>0.46300000000000002</v>
      </c>
      <c r="H13" s="5">
        <f>'7,8'!J17+'7,8'!J22</f>
        <v>0.92149999999999999</v>
      </c>
      <c r="I13" s="5">
        <f>'7,8'!K17+'7,8'!K22</f>
        <v>1447.8</v>
      </c>
      <c r="J13" s="5">
        <f>'7,8'!L17+'7,8'!L22</f>
        <v>20.43</v>
      </c>
      <c r="K13" s="5">
        <f>'7,8'!M17+'7,8'!M22</f>
        <v>861.81000000000006</v>
      </c>
      <c r="L13" s="5">
        <f>'7,8'!N17+'7,8'!N22</f>
        <v>205.35000000000002</v>
      </c>
      <c r="M13" s="5">
        <f>'7,8'!O17+'7,8'!O22</f>
        <v>941.81000000000006</v>
      </c>
      <c r="N13" s="5">
        <f>'7,8'!P17+'7,8'!P22</f>
        <v>9.0659999999999989</v>
      </c>
    </row>
    <row r="14" spans="1:14" ht="15.75">
      <c r="A14" s="4">
        <v>8</v>
      </c>
      <c r="B14" s="5">
        <f>'7,8'!D38+'7,8'!D43</f>
        <v>59.01</v>
      </c>
      <c r="C14" s="5">
        <f>'7,8'!E38+'7,8'!E43</f>
        <v>58.62</v>
      </c>
      <c r="D14" s="5">
        <f>'7,8'!F38+'7,8'!F43</f>
        <v>151.38</v>
      </c>
      <c r="E14" s="5">
        <f>'7,8'!G38+'7,8'!G43</f>
        <v>1333.03</v>
      </c>
      <c r="F14" s="6">
        <f>E14*100/E19</f>
        <v>49.008455882352941</v>
      </c>
      <c r="G14" s="5">
        <f>'7,8'!I38+'7,8'!I43</f>
        <v>0.79430000000000001</v>
      </c>
      <c r="H14" s="5">
        <f>'7,8'!J38+'7,8'!J43</f>
        <v>2.9538000000000002</v>
      </c>
      <c r="I14" s="5">
        <f>'7,8'!K38+'7,8'!K43</f>
        <v>809.05</v>
      </c>
      <c r="J14" s="5">
        <f>'7,8'!L38+'7,8'!L43</f>
        <v>46.67</v>
      </c>
      <c r="K14" s="5">
        <f>'7,8'!M38+'7,8'!M43</f>
        <v>579.70000000000005</v>
      </c>
      <c r="L14" s="5">
        <f>'7,8'!N38+'7,8'!N43</f>
        <v>528.18999999999994</v>
      </c>
      <c r="M14" s="5">
        <f>'7,8'!O38+'7,8'!O43</f>
        <v>560.02</v>
      </c>
      <c r="N14" s="5">
        <f>'7,8'!P38+'7,8'!P43</f>
        <v>15.163</v>
      </c>
    </row>
    <row r="15" spans="1:14" ht="15.75">
      <c r="A15" s="4">
        <v>9</v>
      </c>
      <c r="B15" s="5" t="e">
        <f>'9,10'!D18+'9,10'!#REF!</f>
        <v>#REF!</v>
      </c>
      <c r="C15" s="5" t="e">
        <f>'9,10'!E18+'9,10'!#REF!</f>
        <v>#REF!</v>
      </c>
      <c r="D15" s="5" t="e">
        <f>'9,10'!F18+'9,10'!#REF!</f>
        <v>#REF!</v>
      </c>
      <c r="E15" s="5" t="e">
        <f>'9,10'!G18+'9,10'!#REF!</f>
        <v>#REF!</v>
      </c>
      <c r="F15" s="6" t="e">
        <f>E15*100/E19</f>
        <v>#REF!</v>
      </c>
      <c r="G15" s="5" t="e">
        <f>'9,10'!I18+'9,10'!#REF!</f>
        <v>#REF!</v>
      </c>
      <c r="H15" s="5" t="e">
        <f>'9,10'!J18+'9,10'!#REF!</f>
        <v>#REF!</v>
      </c>
      <c r="I15" s="5" t="e">
        <f>'9,10'!K18+'9,10'!#REF!</f>
        <v>#REF!</v>
      </c>
      <c r="J15" s="5" t="e">
        <f>'9,10'!L18+'9,10'!#REF!</f>
        <v>#REF!</v>
      </c>
      <c r="K15" s="5" t="e">
        <f>'9,10'!M18+'9,10'!#REF!</f>
        <v>#REF!</v>
      </c>
      <c r="L15" s="5" t="e">
        <f>'9,10'!N18+'9,10'!#REF!</f>
        <v>#REF!</v>
      </c>
      <c r="M15" s="5" t="e">
        <f>'9,10'!O18+'9,10'!#REF!</f>
        <v>#REF!</v>
      </c>
      <c r="N15" s="5" t="e">
        <f>'9,10'!P18+'9,10'!#REF!</f>
        <v>#REF!</v>
      </c>
    </row>
    <row r="16" spans="1:14" ht="15.75">
      <c r="A16" s="4">
        <v>10</v>
      </c>
      <c r="B16" s="5">
        <f>'9,10'!D34+'9,10'!D38</f>
        <v>66.66</v>
      </c>
      <c r="C16" s="5">
        <f>'9,10'!E34+'9,10'!E38</f>
        <v>59.56</v>
      </c>
      <c r="D16" s="5">
        <f>'9,10'!F34+'9,10'!F38</f>
        <v>238.13</v>
      </c>
      <c r="E16" s="5">
        <f>'9,10'!G34+'9,10'!G38</f>
        <v>1700.41</v>
      </c>
      <c r="F16" s="6">
        <f>E16*100/E19</f>
        <v>62.515073529411765</v>
      </c>
      <c r="G16" s="5">
        <f>'9,10'!I34+'9,10'!I38</f>
        <v>0.66</v>
      </c>
      <c r="H16" s="5">
        <f>'9,10'!J34+'9,10'!J38</f>
        <v>5.2364999999999995</v>
      </c>
      <c r="I16" s="5">
        <f>'9,10'!K34+'9,10'!K38</f>
        <v>254.77999999999997</v>
      </c>
      <c r="J16" s="5">
        <f>'9,10'!L34+'9,10'!L38</f>
        <v>19.060000000000002</v>
      </c>
      <c r="K16" s="5">
        <f>'9,10'!M34+'9,10'!M38</f>
        <v>793.83</v>
      </c>
      <c r="L16" s="5">
        <f>'9,10'!N34+'9,10'!N38</f>
        <v>210.91000000000003</v>
      </c>
      <c r="M16" s="5">
        <f>'9,10'!O34+'9,10'!O38</f>
        <v>965.56999999999994</v>
      </c>
      <c r="N16" s="5">
        <f>'9,10'!P34+'9,10'!P38</f>
        <v>9.92</v>
      </c>
    </row>
    <row r="17" spans="1:14" ht="15.75">
      <c r="A17" s="4" t="s">
        <v>225</v>
      </c>
      <c r="B17" s="5" t="e">
        <f t="shared" ref="B17:G17" si="0">SUM(B7:B16)</f>
        <v>#REF!</v>
      </c>
      <c r="C17" s="5" t="e">
        <f t="shared" si="0"/>
        <v>#REF!</v>
      </c>
      <c r="D17" s="5" t="e">
        <f t="shared" si="0"/>
        <v>#REF!</v>
      </c>
      <c r="E17" s="5" t="e">
        <f t="shared" si="0"/>
        <v>#REF!</v>
      </c>
      <c r="F17" s="6" t="e">
        <f t="shared" si="0"/>
        <v>#REF!</v>
      </c>
      <c r="G17" s="5" t="e">
        <f t="shared" si="0"/>
        <v>#REF!</v>
      </c>
      <c r="H17" s="5" t="e">
        <f t="shared" ref="H17:N17" si="1">SUM(H7:H16)</f>
        <v>#REF!</v>
      </c>
      <c r="I17" s="5" t="e">
        <f t="shared" si="1"/>
        <v>#REF!</v>
      </c>
      <c r="J17" s="5" t="e">
        <f t="shared" si="1"/>
        <v>#REF!</v>
      </c>
      <c r="K17" s="5" t="e">
        <f t="shared" si="1"/>
        <v>#REF!</v>
      </c>
      <c r="L17" s="5" t="e">
        <f t="shared" si="1"/>
        <v>#REF!</v>
      </c>
      <c r="M17" s="5" t="e">
        <f t="shared" si="1"/>
        <v>#REF!</v>
      </c>
      <c r="N17" s="5" t="e">
        <f t="shared" si="1"/>
        <v>#REF!</v>
      </c>
    </row>
    <row r="18" spans="1:14" ht="15.75">
      <c r="A18" s="4" t="s">
        <v>226</v>
      </c>
      <c r="B18" s="5" t="e">
        <f t="shared" ref="B18:N18" si="2">SUM(B17/10)</f>
        <v>#REF!</v>
      </c>
      <c r="C18" s="5" t="e">
        <f t="shared" si="2"/>
        <v>#REF!</v>
      </c>
      <c r="D18" s="5" t="e">
        <f t="shared" si="2"/>
        <v>#REF!</v>
      </c>
      <c r="E18" s="5" t="e">
        <f t="shared" si="2"/>
        <v>#REF!</v>
      </c>
      <c r="F18" s="6" t="e">
        <f t="shared" si="2"/>
        <v>#REF!</v>
      </c>
      <c r="G18" s="5" t="e">
        <f t="shared" si="2"/>
        <v>#REF!</v>
      </c>
      <c r="H18" s="5" t="e">
        <f t="shared" si="2"/>
        <v>#REF!</v>
      </c>
      <c r="I18" s="5" t="e">
        <f t="shared" si="2"/>
        <v>#REF!</v>
      </c>
      <c r="J18" s="5" t="e">
        <f t="shared" si="2"/>
        <v>#REF!</v>
      </c>
      <c r="K18" s="5" t="e">
        <f t="shared" si="2"/>
        <v>#REF!</v>
      </c>
      <c r="L18" s="5" t="e">
        <f t="shared" si="2"/>
        <v>#REF!</v>
      </c>
      <c r="M18" s="5" t="e">
        <f t="shared" si="2"/>
        <v>#REF!</v>
      </c>
      <c r="N18" s="5" t="e">
        <f t="shared" si="2"/>
        <v>#REF!</v>
      </c>
    </row>
    <row r="19" spans="1:14" ht="15.75">
      <c r="A19" s="4" t="s">
        <v>227</v>
      </c>
      <c r="B19" s="4">
        <v>90</v>
      </c>
      <c r="C19" s="4">
        <v>92</v>
      </c>
      <c r="D19" s="4">
        <v>383</v>
      </c>
      <c r="E19" s="4">
        <v>2720</v>
      </c>
      <c r="F19" s="4" t="s">
        <v>248</v>
      </c>
      <c r="G19" s="4">
        <v>1.4</v>
      </c>
      <c r="H19" s="4">
        <v>1.6</v>
      </c>
      <c r="I19" s="4">
        <v>900</v>
      </c>
      <c r="J19" s="4">
        <v>70</v>
      </c>
      <c r="K19" s="4">
        <v>1200</v>
      </c>
      <c r="L19" s="4">
        <v>300</v>
      </c>
      <c r="M19" s="4">
        <v>1200</v>
      </c>
      <c r="N19" s="4">
        <v>18</v>
      </c>
    </row>
    <row r="20" spans="1:14" ht="15.75">
      <c r="A20" s="7" t="s">
        <v>243</v>
      </c>
      <c r="B20" s="6" t="e">
        <f>SUM(B7:B11)</f>
        <v>#REF!</v>
      </c>
      <c r="C20" s="6" t="e">
        <f>SUM(C7:C11)</f>
        <v>#REF!</v>
      </c>
      <c r="D20" s="6" t="e">
        <f>SUM(D7:D11)</f>
        <v>#REF!</v>
      </c>
      <c r="E20" s="6" t="e">
        <f>SUM(E7:E11)</f>
        <v>#REF!</v>
      </c>
      <c r="F20" s="7"/>
      <c r="G20" s="5" t="e">
        <f>SUM(G7:G11)</f>
        <v>#REF!</v>
      </c>
      <c r="H20" s="5" t="e">
        <f t="shared" ref="H20:N20" si="3">SUM(H7:H11)</f>
        <v>#REF!</v>
      </c>
      <c r="I20" s="5" t="e">
        <f t="shared" si="3"/>
        <v>#REF!</v>
      </c>
      <c r="J20" s="5" t="e">
        <f t="shared" si="3"/>
        <v>#REF!</v>
      </c>
      <c r="K20" s="5" t="e">
        <f t="shared" si="3"/>
        <v>#REF!</v>
      </c>
      <c r="L20" s="5" t="e">
        <f t="shared" si="3"/>
        <v>#REF!</v>
      </c>
      <c r="M20" s="5" t="e">
        <f t="shared" si="3"/>
        <v>#REF!</v>
      </c>
      <c r="N20" s="5" t="e">
        <f t="shared" si="3"/>
        <v>#REF!</v>
      </c>
    </row>
    <row r="21" spans="1:14" ht="15.75">
      <c r="A21" s="8" t="s">
        <v>244</v>
      </c>
      <c r="B21" s="9" t="e">
        <f>SUM(B20/5*100/B19)</f>
        <v>#REF!</v>
      </c>
      <c r="C21" s="9" t="e">
        <f>SUM(C20/5*100/C19)</f>
        <v>#REF!</v>
      </c>
      <c r="D21" s="9" t="e">
        <f>SUM(D20/5*100/D19)</f>
        <v>#REF!</v>
      </c>
      <c r="E21" s="9" t="e">
        <f>SUM(E20/5*100/E19)</f>
        <v>#REF!</v>
      </c>
      <c r="F21" s="10"/>
      <c r="G21" s="9" t="e">
        <f>SUM(G20/5*100/G19)</f>
        <v>#REF!</v>
      </c>
      <c r="H21" s="9" t="e">
        <f t="shared" ref="H21:N21" si="4">SUM(H20/5*100/H19)</f>
        <v>#REF!</v>
      </c>
      <c r="I21" s="9" t="e">
        <f t="shared" si="4"/>
        <v>#REF!</v>
      </c>
      <c r="J21" s="9" t="e">
        <f t="shared" si="4"/>
        <v>#REF!</v>
      </c>
      <c r="K21" s="9" t="e">
        <f t="shared" si="4"/>
        <v>#REF!</v>
      </c>
      <c r="L21" s="9" t="e">
        <f t="shared" si="4"/>
        <v>#REF!</v>
      </c>
      <c r="M21" s="9" t="e">
        <f t="shared" si="4"/>
        <v>#REF!</v>
      </c>
      <c r="N21" s="9" t="e">
        <f t="shared" si="4"/>
        <v>#REF!</v>
      </c>
    </row>
    <row r="22" spans="1:14" ht="15.75">
      <c r="A22" s="8" t="s">
        <v>243</v>
      </c>
      <c r="B22" s="5" t="e">
        <f>SUM(B12:B16)</f>
        <v>#REF!</v>
      </c>
      <c r="C22" s="5" t="e">
        <f t="shared" ref="C22:E22" si="5">SUM(C12:C16)</f>
        <v>#REF!</v>
      </c>
      <c r="D22" s="5" t="e">
        <f t="shared" si="5"/>
        <v>#REF!</v>
      </c>
      <c r="E22" s="5" t="e">
        <f t="shared" si="5"/>
        <v>#REF!</v>
      </c>
      <c r="F22" s="7"/>
      <c r="G22" s="5" t="e">
        <f>SUM(G12:G16)</f>
        <v>#REF!</v>
      </c>
      <c r="H22" s="5" t="e">
        <f t="shared" ref="H22:N22" si="6">SUM(H12:H16)</f>
        <v>#REF!</v>
      </c>
      <c r="I22" s="5" t="e">
        <f t="shared" si="6"/>
        <v>#REF!</v>
      </c>
      <c r="J22" s="5" t="e">
        <f t="shared" si="6"/>
        <v>#REF!</v>
      </c>
      <c r="K22" s="5" t="e">
        <f t="shared" si="6"/>
        <v>#REF!</v>
      </c>
      <c r="L22" s="5" t="e">
        <f t="shared" si="6"/>
        <v>#REF!</v>
      </c>
      <c r="M22" s="5" t="e">
        <f t="shared" si="6"/>
        <v>#REF!</v>
      </c>
      <c r="N22" s="5" t="e">
        <f t="shared" si="6"/>
        <v>#REF!</v>
      </c>
    </row>
    <row r="23" spans="1:14" ht="15.75">
      <c r="A23" s="8" t="s">
        <v>244</v>
      </c>
      <c r="B23" s="9" t="e">
        <f>SUM(B22/5*100/B19)</f>
        <v>#REF!</v>
      </c>
      <c r="C23" s="9" t="e">
        <f>SUM(C22/5*100/C19)</f>
        <v>#REF!</v>
      </c>
      <c r="D23" s="9" t="e">
        <f t="shared" ref="D23:E23" si="7">SUM(D22/5*100/D19)</f>
        <v>#REF!</v>
      </c>
      <c r="E23" s="9" t="e">
        <f t="shared" si="7"/>
        <v>#REF!</v>
      </c>
      <c r="F23" s="10"/>
      <c r="G23" s="9" t="e">
        <f>SUM(G22/5*100/G19)</f>
        <v>#REF!</v>
      </c>
      <c r="H23" s="9" t="e">
        <f t="shared" ref="H23:N23" si="8">SUM(H22/5*100/H19)</f>
        <v>#REF!</v>
      </c>
      <c r="I23" s="9" t="e">
        <f t="shared" si="8"/>
        <v>#REF!</v>
      </c>
      <c r="J23" s="9" t="e">
        <f t="shared" si="8"/>
        <v>#REF!</v>
      </c>
      <c r="K23" s="9" t="e">
        <f t="shared" si="8"/>
        <v>#REF!</v>
      </c>
      <c r="L23" s="9" t="e">
        <f t="shared" si="8"/>
        <v>#REF!</v>
      </c>
      <c r="M23" s="9" t="e">
        <f t="shared" si="8"/>
        <v>#REF!</v>
      </c>
      <c r="N23" s="9" t="e">
        <f t="shared" si="8"/>
        <v>#REF!</v>
      </c>
    </row>
    <row r="24" spans="1:14">
      <c r="B24" s="11"/>
      <c r="C24" s="11"/>
      <c r="D24" s="11"/>
      <c r="E24" s="11"/>
    </row>
    <row r="28" spans="1:14">
      <c r="B28" s="12"/>
      <c r="C28" s="12"/>
      <c r="D28" s="12"/>
      <c r="E28" s="12"/>
    </row>
    <row r="29" spans="1:14">
      <c r="B29" s="12"/>
      <c r="C29" s="12"/>
      <c r="D29" s="12"/>
      <c r="E29" s="12"/>
    </row>
  </sheetData>
  <mergeCells count="14">
    <mergeCell ref="A3:N3"/>
    <mergeCell ref="E5:F5"/>
    <mergeCell ref="A5:A6"/>
    <mergeCell ref="B5:B6"/>
    <mergeCell ref="C5:C6"/>
    <mergeCell ref="D5:D6"/>
    <mergeCell ref="G5:G6"/>
    <mergeCell ref="H5:H6"/>
    <mergeCell ref="I5:I6"/>
    <mergeCell ref="J5:J6"/>
    <mergeCell ref="K5:K6"/>
    <mergeCell ref="L5:L6"/>
    <mergeCell ref="M5:M6"/>
    <mergeCell ref="N5:N6"/>
  </mergeCells>
  <pageMargins left="0.7" right="0.7" top="0.75" bottom="0.75" header="0.3" footer="0.3"/>
  <pageSetup paperSize="9" scale="8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1,2</vt:lpstr>
      <vt:lpstr>3,4</vt:lpstr>
      <vt:lpstr>5,6</vt:lpstr>
      <vt:lpstr>7,8</vt:lpstr>
      <vt:lpstr>9,10</vt:lpstr>
      <vt:lpstr>зав б.ж.у</vt:lpstr>
      <vt:lpstr>обед б.ж.у </vt:lpstr>
      <vt:lpstr>з+о б.ж.у </vt:lpstr>
      <vt:lpstr>о+п б.ж.у 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КУЗЯ</cp:lastModifiedBy>
  <cp:lastPrinted>2025-02-10T10:45:21Z</cp:lastPrinted>
  <dcterms:created xsi:type="dcterms:W3CDTF">2015-06-05T18:19:00Z</dcterms:created>
  <dcterms:modified xsi:type="dcterms:W3CDTF">2025-02-11T16:36:39Z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481FB4E6451240FCB91AC6586DD364A1_13</vt:lpwstr>
  </property>
  <property fmtid="{D5CDD505-2E9C-101B-9397-08002B2CF9AE}" pid="3" name="KSOProductBuildVer">
    <vt:lpwstr>1049-12.2.0.19821</vt:lpwstr>
  </property>
</Properties>
</file>